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nja Kolarek\Desktop\Izvještaj o izvršenju\"/>
    </mc:Choice>
  </mc:AlternateContent>
  <xr:revisionPtr revIDLastSave="0" documentId="13_ncr:1_{0F0F44FB-A0AF-4545-98C5-4E15CC082B51}" xr6:coauthVersionLast="37" xr6:coauthVersionMax="37" xr10:uidLastSave="{00000000-0000-0000-0000-000000000000}"/>
  <bookViews>
    <workbookView xWindow="0" yWindow="0" windowWidth="28800" windowHeight="11505" tabRatio="797" xr2:uid="{00000000-000D-0000-FFFF-FFFF00000000}"/>
  </bookViews>
  <sheets>
    <sheet name="Sažetak " sheetId="12" r:id="rId1"/>
    <sheet name="Račun prihoda i rashoda" sheetId="1" r:id="rId2"/>
    <sheet name="Račun prihoda i rashoda prema f" sheetId="3" r:id="rId3"/>
    <sheet name="Rashodi prema funkcijskoj klasi" sheetId="4" r:id="rId4"/>
    <sheet name="Rač fin-Tablica 4." sheetId="2" r:id="rId5"/>
    <sheet name="Rač fin-Tablica 5." sheetId="8" r:id="rId6"/>
    <sheet name="Posebni dio-Tablica 6." sheetId="11" r:id="rId7"/>
  </sheets>
  <definedNames>
    <definedName name="_xlnm._FilterDatabase" localSheetId="6" hidden="1">'Posebni dio-Tablica 6.'!$B$12:$E$180</definedName>
    <definedName name="_xlnm.Print_Titles" localSheetId="6">'Posebni dio-Tablica 6.'!$9:$9</definedName>
    <definedName name="_xlnm.Print_Titles" localSheetId="1">'Račun prihoda i rashoda'!$9:$10</definedName>
    <definedName name="_xlnm.Print_Titles" localSheetId="2">'Račun prihoda i rashoda prema f'!$4:$5</definedName>
    <definedName name="_xlnm.Print_Titles" localSheetId="3">'Rashodi prema funkcijskoj klasi'!$3:$4</definedName>
    <definedName name="_xlnm.Print_Area" localSheetId="5">'Rač fin-Tablica 5.'!$A$1:$G$25</definedName>
    <definedName name="_xlnm.Print_Area" localSheetId="1">'Račun prihoda i rashoda'!$A$1:$G$193</definedName>
    <definedName name="_xlnm.Print_Area" localSheetId="2">'Račun prihoda i rashoda prema f'!$A$1:$G$44</definedName>
    <definedName name="_xlnm.Print_Area" localSheetId="3">'Rashodi prema funkcijskoj klasi'!$A$1:$G$38</definedName>
    <definedName name="_xlnm.Print_Area" localSheetId="0">'Sažetak '!$A$1:$G$39</definedName>
  </definedNames>
  <calcPr calcId="179021"/>
</workbook>
</file>

<file path=xl/calcChain.xml><?xml version="1.0" encoding="utf-8"?>
<calcChain xmlns="http://schemas.openxmlformats.org/spreadsheetml/2006/main">
  <c r="F90" i="1" l="1"/>
  <c r="F91" i="1"/>
  <c r="C9" i="11" l="1"/>
  <c r="D9" i="11"/>
  <c r="B9" i="11"/>
  <c r="C3" i="8"/>
  <c r="D3" i="8"/>
  <c r="E3" i="8"/>
  <c r="B3" i="8"/>
  <c r="C5" i="2"/>
  <c r="D5" i="2"/>
  <c r="E5" i="2"/>
  <c r="B5" i="2"/>
  <c r="C3" i="4"/>
  <c r="D3" i="4"/>
  <c r="C4" i="3"/>
  <c r="D4" i="3"/>
  <c r="E4" i="3"/>
  <c r="B4" i="3"/>
  <c r="E9" i="1"/>
  <c r="D9" i="1"/>
  <c r="C9" i="1"/>
  <c r="B9" i="1"/>
  <c r="G21" i="8"/>
  <c r="F21" i="8"/>
  <c r="G20" i="8"/>
  <c r="F20" i="8"/>
  <c r="G18" i="8"/>
  <c r="F18" i="8"/>
  <c r="G11" i="8"/>
  <c r="F11" i="8"/>
  <c r="G9" i="8"/>
  <c r="F9" i="8"/>
  <c r="G7" i="8"/>
  <c r="F7" i="8"/>
  <c r="G22" i="2"/>
  <c r="F22" i="2"/>
  <c r="G21" i="2"/>
  <c r="F21" i="2"/>
  <c r="G19" i="2"/>
  <c r="F19" i="2"/>
  <c r="G16" i="2"/>
  <c r="F16" i="2"/>
  <c r="G12" i="2"/>
  <c r="F12" i="2"/>
  <c r="G10" i="2"/>
  <c r="F10" i="2"/>
  <c r="G36" i="4"/>
  <c r="F36" i="4"/>
  <c r="G35" i="4"/>
  <c r="F35" i="4"/>
  <c r="G34" i="4"/>
  <c r="F34" i="4"/>
  <c r="G33" i="4"/>
  <c r="F33" i="4"/>
  <c r="G31" i="4"/>
  <c r="F31" i="4"/>
  <c r="G30" i="4"/>
  <c r="F30" i="4"/>
  <c r="G29" i="4"/>
  <c r="F29" i="4"/>
  <c r="G28" i="4"/>
  <c r="F28" i="4"/>
  <c r="G27" i="4"/>
  <c r="F27" i="4"/>
  <c r="G26" i="4"/>
  <c r="F26" i="4"/>
  <c r="G23" i="4"/>
  <c r="F23" i="4"/>
  <c r="G22" i="4"/>
  <c r="F22" i="4"/>
  <c r="G21" i="4"/>
  <c r="F21" i="4"/>
  <c r="G20" i="4"/>
  <c r="F20" i="4"/>
  <c r="G19" i="4"/>
  <c r="F19" i="4"/>
  <c r="G18" i="4"/>
  <c r="F18" i="4"/>
  <c r="G16" i="4"/>
  <c r="F16" i="4"/>
  <c r="G15" i="4"/>
  <c r="F15" i="4"/>
  <c r="G14" i="4"/>
  <c r="F14" i="4"/>
  <c r="G13" i="4"/>
  <c r="F13" i="4"/>
  <c r="G11" i="4"/>
  <c r="F11" i="4"/>
  <c r="G10" i="4"/>
  <c r="F10" i="4"/>
  <c r="G9" i="4"/>
  <c r="F9" i="4"/>
  <c r="G8" i="4"/>
  <c r="F8" i="4"/>
  <c r="G7" i="4"/>
  <c r="F7" i="4"/>
  <c r="G42" i="3"/>
  <c r="F42" i="3"/>
  <c r="G40" i="3"/>
  <c r="F40" i="3"/>
  <c r="G39" i="3"/>
  <c r="F39" i="3"/>
  <c r="G21" i="3"/>
  <c r="F21" i="3"/>
  <c r="G20" i="3"/>
  <c r="F20" i="3"/>
  <c r="G191" i="1"/>
  <c r="F191" i="1"/>
  <c r="G189" i="1"/>
  <c r="F189" i="1"/>
  <c r="G185" i="1"/>
  <c r="F185" i="1"/>
  <c r="G183" i="1"/>
  <c r="F183" i="1"/>
  <c r="G181" i="1"/>
  <c r="F181" i="1"/>
  <c r="G180" i="1"/>
  <c r="F180" i="1"/>
  <c r="G178" i="1"/>
  <c r="F178" i="1"/>
  <c r="G176" i="1"/>
  <c r="F176" i="1"/>
  <c r="G175" i="1"/>
  <c r="F175" i="1"/>
  <c r="G174" i="1"/>
  <c r="F174" i="1"/>
  <c r="G173" i="1"/>
  <c r="F173" i="1"/>
  <c r="G172" i="1"/>
  <c r="F172" i="1"/>
  <c r="G171" i="1"/>
  <c r="F171" i="1"/>
  <c r="G170" i="1"/>
  <c r="F170" i="1"/>
  <c r="G168" i="1"/>
  <c r="F168" i="1"/>
  <c r="G167" i="1"/>
  <c r="F167" i="1"/>
  <c r="G166" i="1"/>
  <c r="F166" i="1"/>
  <c r="G162" i="1"/>
  <c r="F162" i="1"/>
  <c r="G161" i="1"/>
  <c r="F161" i="1"/>
  <c r="G155" i="1"/>
  <c r="F155" i="1"/>
  <c r="G153" i="1"/>
  <c r="F153" i="1"/>
  <c r="G152" i="1"/>
  <c r="F152" i="1"/>
  <c r="G148" i="1"/>
  <c r="F148" i="1"/>
  <c r="G147" i="1"/>
  <c r="F147" i="1"/>
  <c r="G143" i="1"/>
  <c r="F143" i="1"/>
  <c r="G139" i="1"/>
  <c r="F139" i="1"/>
  <c r="G138" i="1"/>
  <c r="F138" i="1"/>
  <c r="G137" i="1"/>
  <c r="F137" i="1"/>
  <c r="G136" i="1"/>
  <c r="F136" i="1"/>
  <c r="G134" i="1"/>
  <c r="F134" i="1"/>
  <c r="G133" i="1"/>
  <c r="F133" i="1"/>
  <c r="G129" i="1"/>
  <c r="F129" i="1"/>
  <c r="G128" i="1"/>
  <c r="F128" i="1"/>
  <c r="G127" i="1"/>
  <c r="F127" i="1"/>
  <c r="G126" i="1"/>
  <c r="F126" i="1"/>
  <c r="G125" i="1"/>
  <c r="F125" i="1"/>
  <c r="G124" i="1"/>
  <c r="F124" i="1"/>
  <c r="G123" i="1"/>
  <c r="F123" i="1"/>
  <c r="G121" i="1"/>
  <c r="F121" i="1"/>
  <c r="G119" i="1"/>
  <c r="F119" i="1"/>
  <c r="G118" i="1"/>
  <c r="F118" i="1"/>
  <c r="G117" i="1"/>
  <c r="F117" i="1"/>
  <c r="G116" i="1"/>
  <c r="F116" i="1"/>
  <c r="G115" i="1"/>
  <c r="F115" i="1"/>
  <c r="G114" i="1"/>
  <c r="F114" i="1"/>
  <c r="G113" i="1"/>
  <c r="F113" i="1"/>
  <c r="G112" i="1"/>
  <c r="F112" i="1"/>
  <c r="G111" i="1"/>
  <c r="F111" i="1"/>
  <c r="G109" i="1"/>
  <c r="F109" i="1"/>
  <c r="G108" i="1"/>
  <c r="F108" i="1"/>
  <c r="G107" i="1"/>
  <c r="F107" i="1"/>
  <c r="G106" i="1"/>
  <c r="F106" i="1"/>
  <c r="G105" i="1"/>
  <c r="F105" i="1"/>
  <c r="G104" i="1"/>
  <c r="F104" i="1"/>
  <c r="G102" i="1"/>
  <c r="F102" i="1"/>
  <c r="G101" i="1"/>
  <c r="F101" i="1"/>
  <c r="G100" i="1"/>
  <c r="F100" i="1"/>
  <c r="G99" i="1"/>
  <c r="F99" i="1"/>
  <c r="G95" i="1"/>
  <c r="F95" i="1"/>
  <c r="G94" i="1"/>
  <c r="F94" i="1"/>
  <c r="G93" i="1"/>
  <c r="F93" i="1"/>
  <c r="G91" i="1"/>
  <c r="G89" i="1"/>
  <c r="F89" i="1"/>
  <c r="G88" i="1"/>
  <c r="F88" i="1"/>
  <c r="G87" i="1"/>
  <c r="F87" i="1"/>
  <c r="G86" i="1"/>
  <c r="F86" i="1"/>
  <c r="G78" i="1"/>
  <c r="F78" i="1"/>
  <c r="G76" i="1"/>
  <c r="F76" i="1"/>
  <c r="G75" i="1"/>
  <c r="F75" i="1"/>
  <c r="G74" i="1"/>
  <c r="F74" i="1"/>
  <c r="G72" i="1"/>
  <c r="F72" i="1"/>
  <c r="G65" i="1"/>
  <c r="F65" i="1"/>
  <c r="G61" i="1"/>
  <c r="F61" i="1"/>
  <c r="G58" i="1"/>
  <c r="F58" i="1"/>
  <c r="G57" i="1"/>
  <c r="F57" i="1"/>
  <c r="G56" i="1"/>
  <c r="F56" i="1"/>
  <c r="G52" i="1"/>
  <c r="F52" i="1"/>
  <c r="G51" i="1"/>
  <c r="F51" i="1"/>
  <c r="G49" i="1"/>
  <c r="F49" i="1"/>
  <c r="G48" i="1"/>
  <c r="F48" i="1"/>
  <c r="G44" i="1"/>
  <c r="F44" i="1"/>
  <c r="G40" i="1"/>
  <c r="F40" i="1"/>
  <c r="G39" i="1"/>
  <c r="F39" i="1"/>
  <c r="G38" i="1"/>
  <c r="F38" i="1"/>
  <c r="G37" i="1"/>
  <c r="F37" i="1"/>
  <c r="G33" i="1"/>
  <c r="F33" i="1"/>
  <c r="G32" i="1"/>
  <c r="F32" i="1"/>
  <c r="G31" i="1"/>
  <c r="F31" i="1"/>
  <c r="G30" i="1"/>
  <c r="F30" i="1"/>
  <c r="G28" i="1"/>
  <c r="F28" i="1"/>
  <c r="G27" i="1"/>
  <c r="G25" i="1"/>
  <c r="F25" i="1"/>
  <c r="G24" i="1"/>
  <c r="F24" i="1"/>
  <c r="G22" i="1"/>
  <c r="F22" i="1"/>
  <c r="G21" i="1"/>
  <c r="F21" i="1"/>
  <c r="G19" i="1"/>
  <c r="F19" i="1"/>
  <c r="G18" i="1"/>
  <c r="F18" i="1"/>
  <c r="G17" i="1"/>
  <c r="F17" i="1"/>
  <c r="G16" i="1"/>
  <c r="F16" i="1"/>
  <c r="G14" i="1"/>
  <c r="F14" i="1"/>
  <c r="C6" i="8" l="1"/>
  <c r="D6" i="8"/>
  <c r="E6" i="8"/>
  <c r="C8" i="8"/>
  <c r="D8" i="8"/>
  <c r="E8" i="8"/>
  <c r="C10" i="8"/>
  <c r="D10" i="8"/>
  <c r="E10" i="8"/>
  <c r="C17" i="8"/>
  <c r="D17" i="8"/>
  <c r="E17" i="8"/>
  <c r="C19" i="8"/>
  <c r="D19" i="8"/>
  <c r="E19" i="8"/>
  <c r="B19" i="8"/>
  <c r="B17" i="8"/>
  <c r="B10" i="8"/>
  <c r="B8" i="8"/>
  <c r="B6" i="8"/>
  <c r="C18" i="2"/>
  <c r="D18" i="2"/>
  <c r="E18" i="2"/>
  <c r="C20" i="2"/>
  <c r="D20" i="2"/>
  <c r="E20" i="2"/>
  <c r="B20" i="2"/>
  <c r="B18" i="2"/>
  <c r="C9" i="2"/>
  <c r="D9" i="2"/>
  <c r="E9" i="2"/>
  <c r="C11" i="2"/>
  <c r="D11" i="2"/>
  <c r="E11" i="2"/>
  <c r="B11" i="2"/>
  <c r="B9" i="2"/>
  <c r="C6" i="4"/>
  <c r="D6" i="4"/>
  <c r="E6" i="4"/>
  <c r="C12" i="4"/>
  <c r="D12" i="4"/>
  <c r="E12" i="4"/>
  <c r="C17" i="4"/>
  <c r="D17" i="4"/>
  <c r="E17" i="4"/>
  <c r="C24" i="4"/>
  <c r="D24" i="4"/>
  <c r="E24" i="4"/>
  <c r="C32" i="4"/>
  <c r="D32" i="4"/>
  <c r="E32" i="4"/>
  <c r="B32" i="4"/>
  <c r="B24" i="4"/>
  <c r="B17" i="4"/>
  <c r="B12" i="4"/>
  <c r="B6" i="4"/>
  <c r="C41" i="3"/>
  <c r="D41" i="3"/>
  <c r="E41" i="3"/>
  <c r="B41" i="3"/>
  <c r="C19" i="3"/>
  <c r="D19" i="3"/>
  <c r="E19" i="3"/>
  <c r="B19" i="3"/>
  <c r="G13" i="1"/>
  <c r="C69" i="1"/>
  <c r="D69" i="1"/>
  <c r="E71" i="1"/>
  <c r="E73" i="1"/>
  <c r="E77" i="1"/>
  <c r="G110" i="1"/>
  <c r="G122" i="1"/>
  <c r="B77" i="1"/>
  <c r="B73" i="1"/>
  <c r="B71" i="1"/>
  <c r="B70" i="1" s="1"/>
  <c r="B69" i="1" s="1"/>
  <c r="B23" i="8" l="1"/>
  <c r="B17" i="2"/>
  <c r="B24" i="2" s="1"/>
  <c r="G165" i="1"/>
  <c r="F165" i="1"/>
  <c r="F160" i="1"/>
  <c r="G160" i="1"/>
  <c r="G154" i="1"/>
  <c r="F154" i="1"/>
  <c r="G151" i="1"/>
  <c r="F151" i="1"/>
  <c r="G142" i="1"/>
  <c r="F142" i="1"/>
  <c r="G132" i="1"/>
  <c r="F132" i="1"/>
  <c r="F122" i="1"/>
  <c r="G190" i="1"/>
  <c r="F190" i="1"/>
  <c r="G120" i="1"/>
  <c r="F120" i="1"/>
  <c r="G188" i="1"/>
  <c r="F188" i="1"/>
  <c r="G184" i="1"/>
  <c r="F184" i="1"/>
  <c r="G182" i="1"/>
  <c r="F182" i="1"/>
  <c r="F177" i="1"/>
  <c r="G177" i="1"/>
  <c r="G22" i="12"/>
  <c r="F23" i="12"/>
  <c r="G23" i="12"/>
  <c r="G85" i="1"/>
  <c r="F85" i="1"/>
  <c r="G90" i="1"/>
  <c r="G92" i="1"/>
  <c r="F92" i="1"/>
  <c r="G98" i="1"/>
  <c r="F98" i="1"/>
  <c r="F103" i="1"/>
  <c r="G103" i="1"/>
  <c r="F110" i="1"/>
  <c r="G135" i="1"/>
  <c r="F135" i="1"/>
  <c r="F146" i="1"/>
  <c r="G146" i="1"/>
  <c r="G169" i="1"/>
  <c r="G179" i="1"/>
  <c r="F179" i="1"/>
  <c r="G19" i="8"/>
  <c r="F19" i="8"/>
  <c r="G17" i="8"/>
  <c r="F17" i="8"/>
  <c r="G10" i="8"/>
  <c r="F10" i="8"/>
  <c r="G8" i="8"/>
  <c r="F8" i="8"/>
  <c r="G6" i="8"/>
  <c r="F6" i="8"/>
  <c r="G20" i="2"/>
  <c r="F20" i="2"/>
  <c r="G18" i="2"/>
  <c r="F18" i="2"/>
  <c r="G11" i="2"/>
  <c r="F11" i="2"/>
  <c r="E8" i="2"/>
  <c r="G9" i="2"/>
  <c r="F9" i="2"/>
  <c r="F32" i="4"/>
  <c r="G32" i="4"/>
  <c r="G24" i="4"/>
  <c r="F24" i="4"/>
  <c r="G17" i="4"/>
  <c r="F17" i="4"/>
  <c r="G12" i="4"/>
  <c r="F12" i="4"/>
  <c r="G6" i="4"/>
  <c r="F6" i="4"/>
  <c r="G41" i="3"/>
  <c r="F41" i="3"/>
  <c r="G19" i="3"/>
  <c r="F19" i="3"/>
  <c r="G77" i="1"/>
  <c r="F77" i="1"/>
  <c r="G73" i="1"/>
  <c r="F73" i="1"/>
  <c r="E70" i="1"/>
  <c r="G71" i="1"/>
  <c r="F71" i="1"/>
  <c r="G64" i="1"/>
  <c r="F64" i="1"/>
  <c r="G60" i="1"/>
  <c r="F60" i="1"/>
  <c r="G55" i="1"/>
  <c r="F55" i="1"/>
  <c r="G50" i="1"/>
  <c r="F50" i="1"/>
  <c r="G47" i="1"/>
  <c r="F47" i="1"/>
  <c r="G43" i="1"/>
  <c r="F43" i="1"/>
  <c r="G36" i="1"/>
  <c r="F36" i="1"/>
  <c r="G29" i="1"/>
  <c r="F29" i="1"/>
  <c r="F26" i="1"/>
  <c r="G26" i="1"/>
  <c r="G23" i="1"/>
  <c r="F23" i="1"/>
  <c r="G20" i="1"/>
  <c r="F20" i="1"/>
  <c r="F15" i="1"/>
  <c r="G15" i="1"/>
  <c r="F13" i="1"/>
  <c r="D23" i="8"/>
  <c r="E13" i="8"/>
  <c r="C13" i="8"/>
  <c r="C8" i="2"/>
  <c r="C14" i="2" s="1"/>
  <c r="D8" i="2"/>
  <c r="D14" i="2" s="1"/>
  <c r="B38" i="4"/>
  <c r="G97" i="1"/>
  <c r="C23" i="8"/>
  <c r="E23" i="8"/>
  <c r="D13" i="8"/>
  <c r="B13" i="8"/>
  <c r="E17" i="2"/>
  <c r="C17" i="2"/>
  <c r="C24" i="2" s="1"/>
  <c r="D17" i="2"/>
  <c r="B8" i="2"/>
  <c r="F22" i="12" s="1"/>
  <c r="C38" i="4"/>
  <c r="E38" i="4"/>
  <c r="D38" i="4"/>
  <c r="G12" i="1"/>
  <c r="D11" i="1"/>
  <c r="D81" i="1" s="1"/>
  <c r="C11" i="1"/>
  <c r="C36" i="12"/>
  <c r="E36" i="12"/>
  <c r="G159" i="1" l="1"/>
  <c r="F159" i="1"/>
  <c r="G150" i="1"/>
  <c r="F150" i="1"/>
  <c r="F187" i="1"/>
  <c r="G187" i="1"/>
  <c r="G141" i="1"/>
  <c r="F141" i="1"/>
  <c r="G84" i="1"/>
  <c r="F84" i="1"/>
  <c r="F97" i="1"/>
  <c r="B27" i="12"/>
  <c r="G131" i="1"/>
  <c r="F131" i="1"/>
  <c r="F145" i="1"/>
  <c r="G145" i="1"/>
  <c r="G164" i="1"/>
  <c r="F164" i="1"/>
  <c r="G23" i="8"/>
  <c r="F23" i="8"/>
  <c r="G13" i="8"/>
  <c r="F13" i="8"/>
  <c r="E24" i="2"/>
  <c r="F17" i="2"/>
  <c r="G17" i="2"/>
  <c r="E14" i="2"/>
  <c r="G8" i="2"/>
  <c r="F8" i="2"/>
  <c r="B14" i="2"/>
  <c r="F38" i="4"/>
  <c r="G38" i="4"/>
  <c r="C81" i="1"/>
  <c r="E69" i="1"/>
  <c r="G70" i="1"/>
  <c r="F70" i="1"/>
  <c r="F63" i="1"/>
  <c r="G63" i="1"/>
  <c r="G54" i="1"/>
  <c r="F54" i="1"/>
  <c r="G46" i="1"/>
  <c r="F46" i="1"/>
  <c r="G42" i="1"/>
  <c r="F42" i="1"/>
  <c r="F35" i="1"/>
  <c r="G35" i="1"/>
  <c r="F12" i="1"/>
  <c r="D24" i="2"/>
  <c r="C193" i="1"/>
  <c r="G158" i="1"/>
  <c r="E11" i="1"/>
  <c r="B11" i="1"/>
  <c r="D193" i="1"/>
  <c r="D36" i="12"/>
  <c r="B36" i="12"/>
  <c r="C26" i="12"/>
  <c r="C27" i="12"/>
  <c r="C24" i="12"/>
  <c r="B24" i="12"/>
  <c r="C20" i="12"/>
  <c r="F18" i="12" l="1"/>
  <c r="F83" i="1"/>
  <c r="G83" i="1"/>
  <c r="F19" i="12"/>
  <c r="F158" i="1"/>
  <c r="G24" i="2"/>
  <c r="F24" i="2"/>
  <c r="G14" i="2"/>
  <c r="F14" i="2"/>
  <c r="G69" i="1"/>
  <c r="F69" i="1"/>
  <c r="G11" i="1"/>
  <c r="E81" i="1"/>
  <c r="G81" i="1" s="1"/>
  <c r="B26" i="12"/>
  <c r="F11" i="1"/>
  <c r="B81" i="1"/>
  <c r="E193" i="1"/>
  <c r="B193" i="1"/>
  <c r="G16" i="12"/>
  <c r="D20" i="12"/>
  <c r="D27" i="12"/>
  <c r="C28" i="12"/>
  <c r="C38" i="12" s="1"/>
  <c r="D24" i="12"/>
  <c r="D26" i="12"/>
  <c r="E24" i="12"/>
  <c r="G18" i="12" l="1"/>
  <c r="F193" i="1"/>
  <c r="G19" i="12"/>
  <c r="E27" i="12"/>
  <c r="F27" i="12" s="1"/>
  <c r="G193" i="1"/>
  <c r="G17" i="12"/>
  <c r="F17" i="12"/>
  <c r="B20" i="12"/>
  <c r="F16" i="12"/>
  <c r="F81" i="1"/>
  <c r="B28" i="12"/>
  <c r="B38" i="12" s="1"/>
  <c r="E26" i="12"/>
  <c r="F26" i="12" s="1"/>
  <c r="E20" i="12"/>
  <c r="D28" i="12"/>
  <c r="D38" i="12" s="1"/>
  <c r="G27" i="12" l="1"/>
  <c r="E28" i="12"/>
  <c r="E38" i="12" s="1"/>
  <c r="G26" i="12"/>
</calcChain>
</file>

<file path=xl/sharedStrings.xml><?xml version="1.0" encoding="utf-8"?>
<sst xmlns="http://schemas.openxmlformats.org/spreadsheetml/2006/main" count="521" uniqueCount="318">
  <si>
    <t>A. RAČUN PRIHODA I RASHODA</t>
  </si>
  <si>
    <t>6 Prihodi poslovanja</t>
  </si>
  <si>
    <t>63 Pomoći iz inozemstva i od subjekata unutar općeg proračuna</t>
  </si>
  <si>
    <t>631 Pomoći od inozemnih vlada</t>
  </si>
  <si>
    <t>6311 Tekuće pomoći od inozemnih vlada</t>
  </si>
  <si>
    <t>632 Pomoći od međunarodnih organizacija te institucija i tijela EU</t>
  </si>
  <si>
    <t>6321 Tekuće pomoći od međunarodnih organizacija</t>
  </si>
  <si>
    <t>638 Pomoći temeljem prijenosa EU sredstava</t>
  </si>
  <si>
    <t>6381 Tekuće pomoći temeljem prijenosa EU sredstava</t>
  </si>
  <si>
    <t>64 Prihodi od imovine</t>
  </si>
  <si>
    <t>641 Prihodi od financijske imovine</t>
  </si>
  <si>
    <t>6413 Kamate na oročena sredstva i depozite po viđenju</t>
  </si>
  <si>
    <t>6414 Prihodi od zateznih kamata</t>
  </si>
  <si>
    <t>65 Prihodi od upravnih i administrativnih pristojbi, pristojbi po posebnim propisima i naknada</t>
  </si>
  <si>
    <t>652 Prihodi po posebnim propisima</t>
  </si>
  <si>
    <t>6526 Ostali nespomenuti prihodi</t>
  </si>
  <si>
    <t>661 Prihodi od prodaje proizvoda i robe te pruženih usluga</t>
  </si>
  <si>
    <t>6615 Prihodi od pruženih usluga</t>
  </si>
  <si>
    <t>7 Prihodi od prodaje nefinancijske imovine</t>
  </si>
  <si>
    <t>SVEUKUPNO PRIHODI</t>
  </si>
  <si>
    <t>3 Rashodi poslovanja</t>
  </si>
  <si>
    <t>31 Rashodi za zaposlene</t>
  </si>
  <si>
    <t>311 Plaće (Bruto)</t>
  </si>
  <si>
    <t>3111 Plaće za redovan rad</t>
  </si>
  <si>
    <t>312 Ostali rashodi za zaposlene</t>
  </si>
  <si>
    <t>3121 Ostali rashodi za zaposlene</t>
  </si>
  <si>
    <t>313 Doprinosi na plaće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</si>
  <si>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</si>
  <si>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</si>
  <si>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</si>
  <si>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</si>
  <si>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</si>
  <si>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</si>
  <si>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</si>
  <si>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</si>
  <si>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</si>
  <si>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</si>
  <si>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</si>
  <si>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</si>
  <si>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</si>
  <si>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3227 Službena, radna i zaštitna odjeća i obuća</t>
  </si>
  <si>
    <t>323 Rashodi za usluge</t>
  </si>
  <si>
    <t>3231 Usluge telefona, pošte i prijevoza</t>
  </si>
  <si>
    <t>3232 Usluge tekućeg i investicijskog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</si>
  <si>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</si>
  <si>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</si>
  <si>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</si>
  <si>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</si>
  <si>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</si>
  <si>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</si>
  <si>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</si>
  <si>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324 Naknade troškova osobama izvan radnog odnosa</t>
  </si>
  <si>
    <t>3241 Naknade troškova osobama izvan radnog odnosa</t>
  </si>
  <si>
    <t>329 Ostali nespomenuti rashodi poslovanja</t>
  </si>
  <si>
    <t>3291 Naknade za rad predstavničkih i izvršnih tijela, povjerenstava i slično</t>
  </si>
  <si>
    <t>3292 Premije osiguranja</t>
  </si>
  <si>
    <t>3293 Reprezentacija</t>
  </si>
  <si>
    <t>3294 Članarine i norme</t>
  </si>
  <si>
    <t>3295 Pristojbe i naknade</t>
  </si>
  <si>
    <t>3299 Ostali nespomenuti rashodi poslovanja</t>
  </si>
  <si>
    <t>34 Financijski rashodi</t>
  </si>
  <si>
    <t>342 Kamate za primljene kredite i zajmove</t>
  </si>
  <si>
    <t>343 Ostali financijski rashodi</t>
  </si>
  <si>
    <t>3431 Bankarske usluge i usluge platnog prometa</t>
  </si>
  <si>
    <t>3432 Negativne tečajne razlike i razlike zbog primjene valutne klauzule</t>
  </si>
  <si>
    <t>3433 Zatezne kamate</t>
  </si>
  <si>
    <t>3434 Ostali nespomenuti financijski rashodi</t>
  </si>
  <si>
    <t>35 Subvencije</t>
  </si>
  <si>
    <t>37 Naknade građanima i kućanstvima na temelju osiguranja i druge naknade</t>
  </si>
  <si>
    <t>372 Ostale naknade građanima i kućanstvima iz proračuna</t>
  </si>
  <si>
    <t>3721 Naknade građanima i kućanstvima u novcu</t>
  </si>
  <si>
    <t>3722 Naknade građanima i kućanstvima u naravi</t>
  </si>
  <si>
    <t>38 Ostali rashodi</t>
  </si>
  <si>
    <t>381 Tekuće donacije</t>
  </si>
  <si>
    <t>3811 Tekuće donacije u novcu</t>
  </si>
  <si>
    <t>383 Kazne, penali i naknade štete</t>
  </si>
  <si>
    <t>3831 Naknade šteta pravnim i fizičkim osobama</t>
  </si>
  <si>
    <t>4 Rashodi za nabavu nefinancijske imovine</t>
  </si>
  <si>
    <t>41 Rashodi za nabavu neproizvedene dugotrajne imovine</t>
  </si>
  <si>
    <t>412 Nematerijalna imovina</t>
  </si>
  <si>
    <t>4123 Licence</t>
  </si>
  <si>
    <t>42 Rashodi za nabavu proizvedene dugotrajne imovine</t>
  </si>
  <si>
    <t>421 Građevinski objekti</t>
  </si>
  <si>
    <t>4212 Poslovni objekti</t>
  </si>
  <si>
    <t>422 Postrojenja i oprema</t>
  </si>
  <si>
    <t>4221 Uredska oprema i namještaj</t>
  </si>
  <si>
    <t>4222 Komunikacijska oprema</t>
  </si>
  <si>
    <t>4223 Oprema za održavanje i zaštitu</t>
  </si>
  <si>
    <t>4224 Medicinska i laboratorijska oprema</t>
  </si>
  <si>
    <t>4227 Uređaji, strojevi i oprema za ostale namjene</t>
  </si>
  <si>
    <t>423 Prijevozna sredstva</t>
  </si>
  <si>
    <t>4231 Prijevozna sredstva u cestovnom prometu</t>
  </si>
  <si>
    <t>424 Knjige, umjetnička djela i ostale izložbene vrijednosti</t>
  </si>
  <si>
    <t>4241 Knjige</t>
  </si>
  <si>
    <t>4242 Umjetnička djela (izložena u galerijama, muzejima i slično)</t>
  </si>
  <si>
    <t>426 Nematerijalna proizvedena imovina</t>
  </si>
  <si>
    <t>4262 Ulaganja u računalne programe</t>
  </si>
  <si>
    <t>45 Rashodi za dodatna ulaganja na nefinancijskoj imovini</t>
  </si>
  <si>
    <t>451 Dodatna ulaganja na građevinskim objektima</t>
  </si>
  <si>
    <t>4511 Dodatna ulaganja na građevinskim objektima</t>
  </si>
  <si>
    <t>452 Dodatna ulaganja na postrojenjima i opremi</t>
  </si>
  <si>
    <t>4521 Dodatna ulaganja na postrojenjima i opremi</t>
  </si>
  <si>
    <t>SVEUKUPNO RASHODI</t>
  </si>
  <si>
    <t>B. RAČUN FINANCIRANJA</t>
  </si>
  <si>
    <t>8 Primici od financijske imovine i zaduživanja</t>
  </si>
  <si>
    <t>84 Primici od zaduživanja</t>
  </si>
  <si>
    <t>844 Primljeni krediti i zajmovi od kreditnih i ostalih financijskih institucija izvan javnog sektora</t>
  </si>
  <si>
    <t>SVEUKUPNO PRIMICI</t>
  </si>
  <si>
    <t>5 Izdaci za financijsku imovinu i otplate zajmova</t>
  </si>
  <si>
    <t>54 Izdaci za otplatu glavnice primljenih kredita i zajmova</t>
  </si>
  <si>
    <t>544 Otplata glavnice primljenih kredita i zajmova od kreditnih i ostalih financijskih institucija izvan javnog sektora</t>
  </si>
  <si>
    <t>5443 Otplata glavnice primljenih kredita od tuzemnih kreditnih institucija izvan javnog sektora</t>
  </si>
  <si>
    <t>SVEUKUPNO IZDACI</t>
  </si>
  <si>
    <t>Brojčana oznaka i naziv računa prihoda i rashoda</t>
  </si>
  <si>
    <t>6=5/2*100</t>
  </si>
  <si>
    <t>7=5/4*100</t>
  </si>
  <si>
    <t xml:space="preserve">Članak 2. </t>
  </si>
  <si>
    <t>Brojčana oznaka i naziv izvora financiranja</t>
  </si>
  <si>
    <t>PRIHODI PO IZVORIMA FINANCIRANJA</t>
  </si>
  <si>
    <t>RASHODI PO IZVORIMA FINANCIRANJA</t>
  </si>
  <si>
    <t>Brojčana oznaka i naziv funkcijske klasifikacije</t>
  </si>
  <si>
    <t>Funk. klas: 04 Ekonomski poslovi</t>
  </si>
  <si>
    <t>Funk. klas: 05 Zaštita okoliša</t>
  </si>
  <si>
    <t>Funk. klas: 07 Zdravstvo</t>
  </si>
  <si>
    <t>Funk. klas: 09 Obrazovanje</t>
  </si>
  <si>
    <t>Funk. klas: 10 Socijalna zaštita</t>
  </si>
  <si>
    <t>RASHODI PREMA FUNKCIJSKOJ KLASIFIKACIJI</t>
  </si>
  <si>
    <t>Brojčana oznaka i naziv računa primitaka i izdataka</t>
  </si>
  <si>
    <t>PRIMICI PO IZVORIMA FINANCIRANJA</t>
  </si>
  <si>
    <t>IZDACI PO IZVORIMA FINANCIRANJA</t>
  </si>
  <si>
    <t>I. OPĆI DIO</t>
  </si>
  <si>
    <t>Članak 1.</t>
  </si>
  <si>
    <t>Opis</t>
  </si>
  <si>
    <t>RAZLIKA - VIŠAK/MANJAK</t>
  </si>
  <si>
    <t>NETO FINANCIRANJE</t>
  </si>
  <si>
    <t>UKUPAN DONOS MANJKA IZ PRETHODNIH GODINA*</t>
  </si>
  <si>
    <t>UKUPAN DONOS VIŠKA IZ PRETHODNIH GODINA*</t>
  </si>
  <si>
    <t>RASHODI I IZDACI</t>
  </si>
  <si>
    <t>RAZLIKA - višak/manjak</t>
  </si>
  <si>
    <t>II. POSEBNI DIO</t>
  </si>
  <si>
    <t>Članak 3.</t>
  </si>
  <si>
    <t>5=4/3*100</t>
  </si>
  <si>
    <t xml:space="preserve">PRIHODI I PRIMICI </t>
  </si>
  <si>
    <t>D. SREDSTVA IZ PRETHODNIH GODINA</t>
  </si>
  <si>
    <t>6382 Kapitalne pomoći temeljem prijenosa EU sredstava</t>
  </si>
  <si>
    <t>3113 Plaće za prekovremeni rad</t>
  </si>
  <si>
    <t>3131 Doprinosi za mirovinsko osiguranje</t>
  </si>
  <si>
    <t>Izvor: 11 Opći prihodi i primici</t>
  </si>
  <si>
    <t>Izvor: 71 Prihodi od nefinancijske imovine</t>
  </si>
  <si>
    <t>Izvor: 81 Namjenski primici od zaduživanja</t>
  </si>
  <si>
    <t>Izvor: 43 Ostali prihodi za posebne namjene</t>
  </si>
  <si>
    <t>Izvor: 51 Pomoći EU</t>
  </si>
  <si>
    <t>Izvor: 52 Ostale pomoći</t>
  </si>
  <si>
    <t>Izvor: 44 Decentralizirana sredstva</t>
  </si>
  <si>
    <t>Izvor: 31 Vlastiti prihodi</t>
  </si>
  <si>
    <t>VIŠAK/MANJAK IZ PRETHODNIH GODINA ZA RASPOREDITI/POKRITI</t>
  </si>
  <si>
    <t xml:space="preserve">Indeks 
% </t>
  </si>
  <si>
    <t>4225 Instrumenti, uređaji i strojevi</t>
  </si>
  <si>
    <t>4226 Sportska i glazbena oprema</t>
  </si>
  <si>
    <t>Izvor: 1 OPĆI PRIHODI I PRIMICI</t>
  </si>
  <si>
    <t>Izvor: 3 VLASTITI PRIHODI</t>
  </si>
  <si>
    <t>Izvor: 4 PRIHODI ZA POSEBNE NAMJENE</t>
  </si>
  <si>
    <t>Izvor: 5 POMOĆI</t>
  </si>
  <si>
    <t>Izvor: 72 Prihodi od nadoknade šteta s osnova osiguranja</t>
  </si>
  <si>
    <t>Izvor: 8 NAMJENSKI PRIMICI OD ZADUŽIVANJA</t>
  </si>
  <si>
    <t>042 Poljoprivreda, šumarstvo, ribarstvo i lov</t>
  </si>
  <si>
    <t>044 Rudarstvo, proizvodnja i građevinarstvo</t>
  </si>
  <si>
    <t>045 Promet</t>
  </si>
  <si>
    <t>047 Ostale industrije</t>
  </si>
  <si>
    <t>051 Gospodarenje otpadom</t>
  </si>
  <si>
    <t>053 Smanjenje zagađivanja</t>
  </si>
  <si>
    <t>054 Zaštita bioraznolikosti i krajolika</t>
  </si>
  <si>
    <t>056 Poslovi i usluge zaštite okoliša koji nisu drugdje svrstani</t>
  </si>
  <si>
    <t>071 Medicinski proizvodi, pribor i oprema</t>
  </si>
  <si>
    <t>072 Službe za vanjske pacijente</t>
  </si>
  <si>
    <t>074 Službe javnog zdravstva</t>
  </si>
  <si>
    <t>075 Istraživanje i razvoj zdravstva</t>
  </si>
  <si>
    <t>076 Poslovi i usluge zdravstva koji nisu drugdje svrstani</t>
  </si>
  <si>
    <t>091 Predškolsko i osnovno obrazovanje</t>
  </si>
  <si>
    <t>092 Srednjoškolsko obrazovanje</t>
  </si>
  <si>
    <t>094 Visoka naobrazba</t>
  </si>
  <si>
    <t>095 Obrazovanje koje se ne može definirati po stupnju</t>
  </si>
  <si>
    <t>096 Dodatne usluge u obrazovanju</t>
  </si>
  <si>
    <t>097 Istraživanje i razvoj obrazovanja</t>
  </si>
  <si>
    <t>098 Usluge obrazovanja koje nisu drugdje svrstane</t>
  </si>
  <si>
    <t>102 Starost</t>
  </si>
  <si>
    <t>106 Stanovanje</t>
  </si>
  <si>
    <t>107 Socijalna pomoć stanovništvu koje nije obuhvaćeno redovnim socijalnim programima</t>
  </si>
  <si>
    <t>109 Aktivnosti socijalne zaštite koje nisu drugdje svrstane</t>
  </si>
  <si>
    <t>842 Primljeni krediti i zajmovi od kreditnih i ostalih financijskih institucija u javnom sektoru</t>
  </si>
  <si>
    <t>Indeks 
%</t>
  </si>
  <si>
    <t>Indeks
 %</t>
  </si>
  <si>
    <t>6631 Tekuće donacije</t>
  </si>
  <si>
    <t>Izvor: 61 Donacije</t>
  </si>
  <si>
    <t>Izvor: 6 DONACIJE</t>
  </si>
  <si>
    <t>8422 Primljeni krediti od kreditnih institucija u javnom sektoru</t>
  </si>
  <si>
    <t>8443 Primljeni krediti od tuzemnih kreditnih institucija izvan javnog sektora</t>
  </si>
  <si>
    <t>6323 Tekuće pomoći od institucija i tijela EU</t>
  </si>
  <si>
    <t>6324 Kapitalne pomoći od institucija i tijela EU</t>
  </si>
  <si>
    <t>6419 Ostali prihodi od financijske imovine</t>
  </si>
  <si>
    <t>72 Prihodi od prodaje proizvedene dugotrajne imovine</t>
  </si>
  <si>
    <t>722 Prihodi od prodaje postrojenja i opreme</t>
  </si>
  <si>
    <t>7221 Uredska oprema i namještaj</t>
  </si>
  <si>
    <t>7222 Komunikacijska oprema</t>
  </si>
  <si>
    <t>4214 Ostali građevinski objekti</t>
  </si>
  <si>
    <t>6322 Kapitalne pomoći od međunarodnih organizacija</t>
  </si>
  <si>
    <t>66 Prihodi od prodaje proizvoda i robe te pruženih usluga i prihodi od donacija te povrati po protestiranim jamstvima</t>
  </si>
  <si>
    <t>663 Donacije od pravnih i fizičkih osoba izvan općeg proračuna i povrat donacija po protestiranim jamstvima</t>
  </si>
  <si>
    <t>6632 Kapitalne donacije</t>
  </si>
  <si>
    <t>68 Kazne, upravne mjere i ostali prihodi</t>
  </si>
  <si>
    <t>3133 Doprinosi za obvezno osiguranje u slučaju nezaposlenosti</t>
  </si>
  <si>
    <t>4124 Ostala prava</t>
  </si>
  <si>
    <t>043 Gorivo i energija</t>
  </si>
  <si>
    <t>073 Bolničke službe</t>
  </si>
  <si>
    <t>542 Otplata glavnice primljenih kredita i zajmova od kreditnih i ostalih financijskih institucija u javnom sektoru</t>
  </si>
  <si>
    <t>5422 Otplata glavnice primljenih kredita od kreditnih institucija u javnom sektoru</t>
  </si>
  <si>
    <t>3423 Kamate za primljene kredite i zajmove od kreditnih i ostalih fin. institucija izvan javnog sektora</t>
  </si>
  <si>
    <t>3422 Kamate za primljene kredite i zajmove od kreditnih i ostalih fin. institucija u javnom sektoru</t>
  </si>
  <si>
    <t>Izvor: 7 PRIHODI OD NEFIN. IMOVINE I NADOKNADE ŠTETA S OSNOVA OSIGURANJA</t>
  </si>
  <si>
    <t>VIŠAK PRIHODA NAD RASHODIMA za raspodjelu (preneseni)</t>
  </si>
  <si>
    <t>MANJAK PRIHODA NAD RASHODIMA za pokriće (preneseni)</t>
  </si>
  <si>
    <t>634 Pomoći od izvanproračunskih korisnika</t>
  </si>
  <si>
    <t>6341 Tekuće pomoći od proračunskih korisnika</t>
  </si>
  <si>
    <t>6342 Kapitalne pomoći od izvanproračunskih korisnika</t>
  </si>
  <si>
    <t>636 Pomoći proračunskim korisnicma iz proračuna koji im nije nadležan</t>
  </si>
  <si>
    <t>6361 Tekuće pomoći proračunskim korisnicma iz proračuna koji im nije nadležan</t>
  </si>
  <si>
    <t>6362 Kapitalne pomoći proračunskim korisnicma iz proračuna koji im nije nadležan</t>
  </si>
  <si>
    <t>6415 Prihodi od pozitivnih tečajnih razlika i razlika zbog primjene valutne klauzule</t>
  </si>
  <si>
    <t>6614 Prihodi od prodaje proizvoda i robe</t>
  </si>
  <si>
    <t>67 Prihodi iz nadležnog proračuna i od HZZO-a temeljem ugovornih obveza</t>
  </si>
  <si>
    <t>673 Prihodi od HZZO-a na temelju ugovornih obveza</t>
  </si>
  <si>
    <t>6731 Prihodi od HZZO-a na temelju ugovornih obveza</t>
  </si>
  <si>
    <t>683 Ostali prihodi</t>
  </si>
  <si>
    <t>6831 Ostali prihodi</t>
  </si>
  <si>
    <t>721 Prihodi od prodaje građevinskih objekata</t>
  </si>
  <si>
    <t>7211 Stambeni objekti</t>
  </si>
  <si>
    <t>7227 Uređeji, strojevi i oprema za ostale namjene</t>
  </si>
  <si>
    <t>725 Prihodi od prodaje višegodišnjih nasada i osnovnog stada</t>
  </si>
  <si>
    <t>7252 Osnovno stado</t>
  </si>
  <si>
    <t>3112 Plaće u naravi</t>
  </si>
  <si>
    <t>3114 Plaće za posebne uvjete rada</t>
  </si>
  <si>
    <t>3296 Troškovi sudskih postupaka</t>
  </si>
  <si>
    <t>353 Subvencije trg.društvima, zadrugama, poljoprivrednicima iz EU sredstava</t>
  </si>
  <si>
    <t>3531 Subvencije trg.društvima, zadrugama, poljoprivrednicima iz EU sredstava</t>
  </si>
  <si>
    <t>4213 Ceste, željeznice i ostali prometni objekti</t>
  </si>
  <si>
    <t>425 Višegodišnji nasadi i osnovno stado</t>
  </si>
  <si>
    <t>4251 Višegodišnji nasadi</t>
  </si>
  <si>
    <t>5445 Otplata glavnice primljenih zajmova od ostalih tuzemnih financijskih institucija izvan javnog sektora</t>
  </si>
  <si>
    <t>* Redak UKUPAN DONOS MANJKA/VIŠKA IZ PRETHODNIH GODINA služi kao informacija i ne uzima se u obzir kod uravnoteženja fin. plana, već se fin. plan uravnotežuje retkom VIŠAK/MANJAK IZ PRETHODNIH GODINA ZA RASPOREDITI/POKRITI</t>
  </si>
  <si>
    <t>C. FINANCIJSKI PLAN UKUPNO</t>
  </si>
  <si>
    <t>671 Prihodi iz nadležnog proračuna za financiranje redovne djelatnosti proračunskih korisnika</t>
  </si>
  <si>
    <t>6711 Prihodi iz nadležnog proračuna za financiranje rashoda poslovanja</t>
  </si>
  <si>
    <t>6712 Prihodi iz nadležnog proračuna za financiranje rashoda za nabavu nefinancoijske imovine</t>
  </si>
  <si>
    <t>6714 Prihodi iz nadležnog proračuna za financiranje izdataka za financijsku imovinu i otplatu zajmova</t>
  </si>
  <si>
    <t>639 Prijenosi između proračunskih korisnika istog proračuna</t>
  </si>
  <si>
    <t>6391 Tekući prijenosi između proračunskih korisnika istog proračuna</t>
  </si>
  <si>
    <t>6392 Kapitalni prijenosi između proračunskih korisnika istog proračuna</t>
  </si>
  <si>
    <t>6393 Tekući prijenosi između proračunskih korisnika istog proračuna temeljem prijenosa EU sredstava</t>
  </si>
  <si>
    <t>6394 Kapitalni prijenosi između proračunskih korisnika istog proračuna temeljem prijenosa EU sredstava</t>
  </si>
  <si>
    <t>Tablica 1. Izvještaj o prihodima i rashodima prema ekonomskoj klasifikaciji</t>
  </si>
  <si>
    <t>Tablica 2. Izvještaj o prihodima i rashodima prema izvorima financiranja</t>
  </si>
  <si>
    <t>Tablica 3. Izvještaj o rashodima prema funkcijskoj klasifikaciji</t>
  </si>
  <si>
    <t>Tablica 4. Izvještaj računa financiranja prema ekonomskoj klasifikaciji</t>
  </si>
  <si>
    <t>Tablica 6. Izvještaj po programskoj klasifikaciji</t>
  </si>
  <si>
    <t>Brojčana oznaka i naziv proračunskog korisnika, izvora financiranja, programa, aktivnosti i projekta te računa ekonomske klasifikacije</t>
  </si>
  <si>
    <t>SAŽETAK RAČUNA PRIHODA I RASHODA I RAČUNA FINANCIRANJA</t>
  </si>
  <si>
    <t>Tablica 5. Izvještaj računa financiranja prema izvorima financiranja</t>
  </si>
  <si>
    <t xml:space="preserve">              Rashodi i izdaci u Posebnom dijelu Financijskog plana iskazani po programskoj klasifikaciji, izvršeni su kako slijedi:</t>
  </si>
  <si>
    <t>OSNOVNA ŠKOLA IZIDORA POLJAKA VIŠNJICA</t>
  </si>
  <si>
    <t>3812 Tekuće donacije u naravi</t>
  </si>
  <si>
    <t>Razdjel: 015 UPRAVNI ODJEL ZA PROSVJETU, KULTURU I SPORT</t>
  </si>
  <si>
    <t>Glava:  01502 OSNOVNO ŠKOLSKO OBRAZOVANJE</t>
  </si>
  <si>
    <t>13828 OŠ IZIDORA POLJAKA, DONJA VIŠNJICA</t>
  </si>
  <si>
    <t>Program: 1140 PROGRAMI EUROPSKIH POSLOVA</t>
  </si>
  <si>
    <t>T114017 Asistenti u nastavi</t>
  </si>
  <si>
    <t>T114036 Školska Shema</t>
  </si>
  <si>
    <t>3225 Sitni inventar i autogume</t>
  </si>
  <si>
    <t>Program: 1210 JAVNE POTREBE U OBRAZOVANJU IZNAD ZAKONSKOG STANDARDA</t>
  </si>
  <si>
    <t>A121016 Programi u školstvu iznad zakonskog standarda</t>
  </si>
  <si>
    <t>A121019 Prehrana učenika</t>
  </si>
  <si>
    <t>A121023 Građanski odgoj</t>
  </si>
  <si>
    <t>A121025 Opskrba školskih ustanova besplatnim higijenskim potrepštinama</t>
  </si>
  <si>
    <t>T121001 Školski medni dan</t>
  </si>
  <si>
    <t>Program: 1230 ZAKONSKI STANDARD JAVNIH USTANOVA OŠ</t>
  </si>
  <si>
    <t>A123001 Odgojnoobrazovno, administrativno i tehničko osoblje</t>
  </si>
  <si>
    <t xml:space="preserve">                                                                                                                Članak 4.</t>
  </si>
  <si>
    <t>Izvršenje 
01.01.-31.12.'24.</t>
  </si>
  <si>
    <t>K123001 Izgradnja i održavanje školskih objekata</t>
  </si>
  <si>
    <t>ODBORA</t>
  </si>
  <si>
    <t xml:space="preserve">     PREDSJEDNICA ŠKOLSKOG </t>
  </si>
  <si>
    <t>Ivana Karpov</t>
  </si>
  <si>
    <t xml:space="preserve">Sažetak godišnjeg  izvještaja o izvršenju Financijskog plana za 2025. godinu izgleda kako slijedi: </t>
  </si>
  <si>
    <t>Ostvarenje / izvršenje 
01.01.-31.12.'24.</t>
  </si>
  <si>
    <t>Izvorni plan 
2025.</t>
  </si>
  <si>
    <t>Tekući plan 
2025.</t>
  </si>
  <si>
    <t>Ostvarenje / izvršenje 
01.01.-31.12.25.</t>
  </si>
  <si>
    <t xml:space="preserve">Prihodi i rashodi te primici i izdaci ostvareni su, odnosno izvršeni u 2025. godini u Računu prihoda i rashoda i Računu financiranja, uz usporedbu prethodne godine, kako slijedi: </t>
  </si>
  <si>
    <t>Izvršenje 
01.01.-31.12.'25.</t>
  </si>
  <si>
    <t>K114034 OŠ Izidora Poljaka Višnjica, PŠ Cvetlin - NPOO</t>
  </si>
  <si>
    <r>
      <t xml:space="preserve">        </t>
    </r>
    <r>
      <rPr>
        <b/>
        <sz val="10"/>
        <color rgb="FF000000"/>
        <rFont val="Times New Roman"/>
        <family val="1"/>
        <charset val="238"/>
      </rPr>
      <t xml:space="preserve">    45 Rashodi za dodatna ulaganja na nefinancijskoj imovini</t>
    </r>
  </si>
  <si>
    <t>Izvor: 51 Programi Unije</t>
  </si>
  <si>
    <t>61.31</t>
  </si>
  <si>
    <t>60.910.</t>
  </si>
  <si>
    <t>A121027 Škola u prirodi</t>
  </si>
  <si>
    <t>K122001 Izgradnja i ulaganje u objekte srednjih i osnovnih škola</t>
  </si>
  <si>
    <t>ZA 2025. GODINU</t>
  </si>
  <si>
    <t>Godišnji izvještaj o izvršenju Financijskog plana za 2025. godinu objavljuje se  na stranicama škole.</t>
  </si>
  <si>
    <t>Program: 1220 ŽUPANIJSKA DODATMA KAPITALNA ULAGANJA U OBRAZOVANJU</t>
  </si>
  <si>
    <t xml:space="preserve">    32 Materijalni rashodi</t>
  </si>
  <si>
    <t xml:space="preserve">         Izvor: 44 Decentralizirana sredstva</t>
  </si>
  <si>
    <t xml:space="preserve">   31 Rashodi za zaposlene</t>
  </si>
  <si>
    <t>KLASA:400-04/26-01/1</t>
  </si>
  <si>
    <t>URBROJ:2186-144-03-26-3</t>
  </si>
  <si>
    <r>
      <t>Temeljem odredbi članka 86. Zakona o proračunu (Narodne novine br. 144/21), članka 52. Pravilnika o polugodišnjem i godišnjem izvještaju o izvršenju proračuna i financijskog plana (Narodne novine br. 85/23), članka 29. Odluke o izvršavanju Proračuna Varaždinske županije za 2025. godinu (Službeni vjesnik Varaždinske županije br. 104/24) i članka</t>
    </r>
    <r>
      <rPr>
        <sz val="12"/>
        <rFont val="Times New Roman"/>
        <family val="1"/>
        <charset val="238"/>
      </rPr>
      <t xml:space="preserve"> 68</t>
    </r>
    <r>
      <rPr>
        <sz val="12"/>
        <color theme="1"/>
        <rFont val="Times New Roman"/>
        <family val="1"/>
        <charset val="238"/>
      </rPr>
      <t>. Statuta OSNOVNA ŠKOLA IZIDORA POLJAKA VIŠNJICA</t>
    </r>
    <r>
      <rPr>
        <sz val="12"/>
        <color rgb="FFFF0000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 xml:space="preserve">, Školski odbor na </t>
    </r>
    <r>
      <rPr>
        <sz val="12"/>
        <color theme="1"/>
        <rFont val="Times New Roman"/>
        <family val="1"/>
        <charset val="238"/>
      </rPr>
      <t xml:space="preserve"> na sjednici održano</t>
    </r>
    <r>
      <rPr>
        <sz val="12"/>
        <rFont val="Times New Roman"/>
        <family val="1"/>
        <charset val="238"/>
      </rPr>
      <t>j 30.03.2026.</t>
    </r>
    <r>
      <rPr>
        <sz val="12"/>
        <color theme="1"/>
        <rFont val="Times New Roman"/>
        <family val="1"/>
        <charset val="238"/>
      </rPr>
      <t xml:space="preserve"> godine, donosi:</t>
    </r>
  </si>
  <si>
    <t>DONJA VIŠNJICA 30.03.2026.</t>
  </si>
  <si>
    <t xml:space="preserve">  4227 Uređaji, strojevi i oprema za ostale namjene</t>
  </si>
  <si>
    <t xml:space="preserve">  4241 Knjige</t>
  </si>
  <si>
    <t xml:space="preserve"> GODIŠNJI  IZVJEŠTAJ O IZVRŠENJU FINANCIJSKOG PLANA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</si>
</sst>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5"/>
      <color theme="1"/>
      <name val="Times New Roman"/>
      <family val="1"/>
      <charset val="238"/>
    </font>
    <font>
      <sz val="15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0"/>
      <color theme="0" tint="-0.499984740745262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1"/>
      <color theme="3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1"/>
      <color rgb="FF0070C0"/>
      <name val="Calibri"/>
      <family val="2"/>
      <charset val="238"/>
      <scheme val="minor"/>
    </font>
    <font>
      <sz val="10"/>
      <color theme="0"/>
      <name val="Times New Roman"/>
      <family val="1"/>
      <charset val="238"/>
    </font>
    <font>
      <sz val="10"/>
      <color rgb="FF0070C0"/>
      <name val="Times New Roman"/>
      <family val="1"/>
      <charset val="238"/>
    </font>
    <font>
      <sz val="12"/>
      <color rgb="FF0070C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2"/>
      <color rgb="FF0070C0"/>
      <name val="Times New Roman"/>
      <family val="1"/>
      <charset val="238"/>
    </font>
    <font>
      <b/>
      <sz val="12"/>
      <color rgb="FF0070C0"/>
      <name val="Calibri"/>
      <family val="2"/>
      <charset val="238"/>
      <scheme val="minor"/>
    </font>
    <font>
      <sz val="12"/>
      <color rgb="FF0070C0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b/>
      <sz val="15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7.5"/>
      <color rgb="FF000000"/>
      <name val="Times New Roman"/>
      <family val="1"/>
      <charset val="238"/>
    </font>
    <font>
      <sz val="9"/>
      <name val="Arial"/>
      <family val="2"/>
      <charset val="238"/>
    </font>
    <font>
      <b/>
      <sz val="15"/>
      <name val="Times New Roman"/>
      <family val="1"/>
      <charset val="238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DD8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8" fillId="0" borderId="0"/>
    <xf numFmtId="0" fontId="28" fillId="0" borderId="0"/>
    <xf numFmtId="0" fontId="29" fillId="0" borderId="0"/>
  </cellStyleXfs>
  <cellXfs count="186">
    <xf numFmtId="0" fontId="0" fillId="0" borderId="0" xfId="0"/>
    <xf numFmtId="0" fontId="19" fillId="0" borderId="0" xfId="0" applyFont="1" applyAlignment="1">
      <alignment horizontal="left" indent="1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1"/>
    </xf>
    <xf numFmtId="0" fontId="23" fillId="0" borderId="0" xfId="0" applyFont="1" applyAlignment="1">
      <alignment horizontal="left" indent="1"/>
    </xf>
    <xf numFmtId="0" fontId="25" fillId="0" borderId="0" xfId="0" applyFont="1" applyAlignment="1">
      <alignment horizontal="left" indent="1"/>
    </xf>
    <xf numFmtId="164" fontId="21" fillId="34" borderId="0" xfId="0" applyNumberFormat="1" applyFont="1" applyFill="1" applyAlignment="1">
      <alignment horizontal="right" wrapText="1" indent="1"/>
    </xf>
    <xf numFmtId="0" fontId="27" fillId="36" borderId="0" xfId="0" applyFont="1" applyFill="1" applyAlignment="1">
      <alignment horizontal="left" wrapText="1" indent="1"/>
    </xf>
    <xf numFmtId="0" fontId="18" fillId="0" borderId="0" xfId="0" applyFont="1" applyAlignment="1">
      <alignment horizontal="right"/>
    </xf>
    <xf numFmtId="0" fontId="20" fillId="0" borderId="0" xfId="0" applyFont="1" applyAlignment="1">
      <alignment horizontal="right" indent="1"/>
    </xf>
    <xf numFmtId="0" fontId="19" fillId="0" borderId="0" xfId="0" applyFont="1" applyAlignment="1">
      <alignment horizontal="right" indent="1"/>
    </xf>
    <xf numFmtId="4" fontId="24" fillId="34" borderId="0" xfId="0" applyNumberFormat="1" applyFont="1" applyFill="1" applyAlignment="1">
      <alignment horizontal="right" wrapText="1" indent="1"/>
    </xf>
    <xf numFmtId="164" fontId="24" fillId="34" borderId="0" xfId="0" applyNumberFormat="1" applyFont="1" applyFill="1" applyAlignment="1">
      <alignment horizontal="right" wrapText="1" indent="1"/>
    </xf>
    <xf numFmtId="164" fontId="24" fillId="34" borderId="0" xfId="0" applyNumberFormat="1" applyFont="1" applyFill="1" applyAlignment="1">
      <alignment horizontal="left" wrapText="1" indent="1"/>
    </xf>
    <xf numFmtId="4" fontId="24" fillId="34" borderId="0" xfId="0" applyNumberFormat="1" applyFont="1" applyFill="1" applyAlignment="1">
      <alignment wrapText="1"/>
    </xf>
    <xf numFmtId="0" fontId="31" fillId="0" borderId="0" xfId="0" applyFont="1"/>
    <xf numFmtId="0" fontId="34" fillId="35" borderId="0" xfId="0" applyFont="1" applyFill="1"/>
    <xf numFmtId="0" fontId="20" fillId="35" borderId="0" xfId="0" applyFont="1" applyFill="1"/>
    <xf numFmtId="0" fontId="20" fillId="35" borderId="0" xfId="0" applyFont="1" applyFill="1" applyAlignment="1">
      <alignment horizontal="center"/>
    </xf>
    <xf numFmtId="0" fontId="35" fillId="0" borderId="0" xfId="0" applyFont="1"/>
    <xf numFmtId="4" fontId="31" fillId="0" borderId="0" xfId="0" applyNumberFormat="1" applyFont="1"/>
    <xf numFmtId="0" fontId="30" fillId="35" borderId="0" xfId="0" applyFont="1" applyFill="1" applyAlignment="1">
      <alignment horizontal="left" vertical="center" wrapText="1" indent="1"/>
    </xf>
    <xf numFmtId="4" fontId="30" fillId="35" borderId="0" xfId="0" applyNumberFormat="1" applyFont="1" applyFill="1" applyAlignment="1">
      <alignment horizontal="right" vertical="center" wrapText="1"/>
    </xf>
    <xf numFmtId="0" fontId="37" fillId="35" borderId="0" xfId="0" applyFont="1" applyFill="1" applyAlignment="1">
      <alignment horizontal="left" vertical="center" wrapText="1" indent="1"/>
    </xf>
    <xf numFmtId="4" fontId="37" fillId="35" borderId="0" xfId="0" applyNumberFormat="1" applyFont="1" applyFill="1" applyAlignment="1">
      <alignment horizontal="right" vertical="center" wrapText="1"/>
    </xf>
    <xf numFmtId="4" fontId="38" fillId="35" borderId="0" xfId="0" applyNumberFormat="1" applyFont="1" applyFill="1" applyAlignment="1">
      <alignment horizontal="right" vertical="center" wrapText="1"/>
    </xf>
    <xf numFmtId="4" fontId="19" fillId="35" borderId="0" xfId="0" applyNumberFormat="1" applyFont="1" applyFill="1" applyAlignment="1">
      <alignment horizontal="right"/>
    </xf>
    <xf numFmtId="0" fontId="26" fillId="37" borderId="0" xfId="0" applyFont="1" applyFill="1" applyAlignment="1">
      <alignment horizontal="left" vertical="center" wrapText="1" indent="1"/>
    </xf>
    <xf numFmtId="4" fontId="26" fillId="37" borderId="0" xfId="0" applyNumberFormat="1" applyFont="1" applyFill="1" applyAlignment="1">
      <alignment horizontal="right" vertical="center" wrapText="1"/>
    </xf>
    <xf numFmtId="0" fontId="21" fillId="35" borderId="11" xfId="0" applyFont="1" applyFill="1" applyBorder="1" applyAlignment="1">
      <alignment horizontal="center" vertical="center" wrapText="1"/>
    </xf>
    <xf numFmtId="0" fontId="32" fillId="0" borderId="0" xfId="0" applyFont="1"/>
    <xf numFmtId="164" fontId="33" fillId="35" borderId="0" xfId="0" applyNumberFormat="1" applyFont="1" applyFill="1" applyAlignment="1">
      <alignment horizontal="center"/>
    </xf>
    <xf numFmtId="164" fontId="0" fillId="0" borderId="0" xfId="0" applyNumberFormat="1"/>
    <xf numFmtId="164" fontId="20" fillId="35" borderId="0" xfId="0" applyNumberFormat="1" applyFont="1" applyFill="1"/>
    <xf numFmtId="164" fontId="34" fillId="35" borderId="0" xfId="0" applyNumberFormat="1" applyFont="1" applyFill="1"/>
    <xf numFmtId="164" fontId="20" fillId="35" borderId="0" xfId="0" applyNumberFormat="1" applyFont="1" applyFill="1" applyAlignment="1">
      <alignment horizontal="center"/>
    </xf>
    <xf numFmtId="164" fontId="21" fillId="35" borderId="11" xfId="0" applyNumberFormat="1" applyFont="1" applyFill="1" applyBorder="1" applyAlignment="1">
      <alignment horizontal="center" vertical="center" wrapText="1"/>
    </xf>
    <xf numFmtId="164" fontId="30" fillId="35" borderId="0" xfId="0" applyNumberFormat="1" applyFont="1" applyFill="1" applyAlignment="1">
      <alignment horizontal="right" vertical="center" wrapText="1"/>
    </xf>
    <xf numFmtId="164" fontId="37" fillId="35" borderId="0" xfId="0" applyNumberFormat="1" applyFont="1" applyFill="1" applyAlignment="1">
      <alignment horizontal="right" vertical="center" wrapText="1"/>
    </xf>
    <xf numFmtId="164" fontId="19" fillId="35" borderId="0" xfId="0" applyNumberFormat="1" applyFont="1" applyFill="1" applyAlignment="1">
      <alignment horizontal="right"/>
    </xf>
    <xf numFmtId="164" fontId="26" fillId="37" borderId="0" xfId="0" applyNumberFormat="1" applyFont="1" applyFill="1" applyAlignment="1">
      <alignment horizontal="right" vertical="center" wrapText="1"/>
    </xf>
    <xf numFmtId="164" fontId="31" fillId="0" borderId="0" xfId="0" applyNumberFormat="1" applyFont="1"/>
    <xf numFmtId="164" fontId="27" fillId="36" borderId="0" xfId="0" applyNumberFormat="1" applyFont="1" applyFill="1" applyAlignment="1">
      <alignment horizontal="left" wrapText="1" indent="1"/>
    </xf>
    <xf numFmtId="164" fontId="19" fillId="0" borderId="0" xfId="0" applyNumberFormat="1" applyFont="1" applyAlignment="1">
      <alignment horizontal="left" indent="1"/>
    </xf>
    <xf numFmtId="0" fontId="25" fillId="0" borderId="0" xfId="0" applyFont="1" applyAlignment="1">
      <alignment horizontal="left"/>
    </xf>
    <xf numFmtId="0" fontId="25" fillId="0" borderId="0" xfId="0" applyFont="1" applyAlignment="1">
      <alignment horizontal="right"/>
    </xf>
    <xf numFmtId="4" fontId="27" fillId="36" borderId="0" xfId="0" applyNumberFormat="1" applyFont="1" applyFill="1" applyAlignment="1">
      <alignment horizontal="right" wrapText="1" indent="1"/>
    </xf>
    <xf numFmtId="164" fontId="27" fillId="36" borderId="0" xfId="0" applyNumberFormat="1" applyFont="1" applyFill="1" applyAlignment="1">
      <alignment horizontal="right" wrapText="1" indent="1"/>
    </xf>
    <xf numFmtId="0" fontId="21" fillId="34" borderId="0" xfId="0" applyFont="1" applyFill="1" applyAlignment="1">
      <alignment horizontal="left" wrapText="1" indent="3"/>
    </xf>
    <xf numFmtId="0" fontId="24" fillId="34" borderId="0" xfId="0" applyFont="1" applyFill="1" applyAlignment="1">
      <alignment horizontal="left" wrapText="1" indent="3"/>
    </xf>
    <xf numFmtId="164" fontId="27" fillId="36" borderId="0" xfId="0" applyNumberFormat="1" applyFont="1" applyFill="1" applyAlignment="1">
      <alignment wrapText="1"/>
    </xf>
    <xf numFmtId="0" fontId="21" fillId="34" borderId="0" xfId="0" applyFont="1" applyFill="1" applyAlignment="1">
      <alignment horizontal="left" wrapText="1" indent="2"/>
    </xf>
    <xf numFmtId="0" fontId="24" fillId="34" borderId="0" xfId="0" applyFont="1" applyFill="1" applyAlignment="1">
      <alignment horizontal="left" wrapText="1" indent="2"/>
    </xf>
    <xf numFmtId="0" fontId="22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right" vertical="center" wrapText="1"/>
    </xf>
    <xf numFmtId="0" fontId="21" fillId="0" borderId="11" xfId="0" applyFont="1" applyBorder="1" applyAlignment="1">
      <alignment horizontal="center" vertical="center" wrapText="1"/>
    </xf>
    <xf numFmtId="0" fontId="36" fillId="35" borderId="0" xfId="0" applyFont="1" applyFill="1" applyAlignment="1">
      <alignment wrapText="1"/>
    </xf>
    <xf numFmtId="0" fontId="21" fillId="34" borderId="11" xfId="0" applyFont="1" applyFill="1" applyBorder="1" applyAlignment="1">
      <alignment horizontal="left" wrapText="1" indent="2"/>
    </xf>
    <xf numFmtId="4" fontId="21" fillId="34" borderId="11" xfId="0" applyNumberFormat="1" applyFont="1" applyFill="1" applyBorder="1" applyAlignment="1">
      <alignment horizontal="right" wrapText="1" indent="1"/>
    </xf>
    <xf numFmtId="4" fontId="21" fillId="34" borderId="0" xfId="0" applyNumberFormat="1" applyFont="1" applyFill="1" applyAlignment="1">
      <alignment wrapText="1"/>
    </xf>
    <xf numFmtId="4" fontId="21" fillId="34" borderId="11" xfId="0" applyNumberFormat="1" applyFont="1" applyFill="1" applyBorder="1" applyAlignment="1">
      <alignment wrapText="1"/>
    </xf>
    <xf numFmtId="164" fontId="25" fillId="0" borderId="0" xfId="0" applyNumberFormat="1" applyFont="1" applyAlignment="1">
      <alignment horizontal="left"/>
    </xf>
    <xf numFmtId="164" fontId="22" fillId="0" borderId="11" xfId="0" applyNumberFormat="1" applyFont="1" applyBorder="1" applyAlignment="1">
      <alignment horizontal="center" vertical="center" wrapText="1"/>
    </xf>
    <xf numFmtId="0" fontId="22" fillId="35" borderId="11" xfId="0" applyFont="1" applyFill="1" applyBorder="1" applyAlignment="1">
      <alignment horizontal="center" vertical="center" wrapText="1"/>
    </xf>
    <xf numFmtId="164" fontId="22" fillId="35" borderId="11" xfId="0" applyNumberFormat="1" applyFont="1" applyFill="1" applyBorder="1" applyAlignment="1">
      <alignment horizontal="center" vertical="center" wrapText="1"/>
    </xf>
    <xf numFmtId="0" fontId="39" fillId="0" borderId="0" xfId="0" applyFont="1"/>
    <xf numFmtId="4" fontId="19" fillId="0" borderId="0" xfId="0" applyNumberFormat="1" applyFont="1" applyAlignment="1">
      <alignment horizontal="left" indent="1"/>
    </xf>
    <xf numFmtId="4" fontId="30" fillId="37" borderId="0" xfId="0" applyNumberFormat="1" applyFont="1" applyFill="1" applyAlignment="1">
      <alignment horizontal="right" vertical="center" wrapText="1"/>
    </xf>
    <xf numFmtId="164" fontId="30" fillId="37" borderId="0" xfId="0" applyNumberFormat="1" applyFont="1" applyFill="1" applyAlignment="1">
      <alignment horizontal="right" vertical="center" wrapText="1"/>
    </xf>
    <xf numFmtId="0" fontId="26" fillId="35" borderId="10" xfId="0" applyFont="1" applyFill="1" applyBorder="1" applyAlignment="1">
      <alignment horizontal="left" vertical="center" wrapText="1" indent="1"/>
    </xf>
    <xf numFmtId="4" fontId="26" fillId="35" borderId="10" xfId="0" applyNumberFormat="1" applyFont="1" applyFill="1" applyBorder="1" applyAlignment="1">
      <alignment horizontal="right" vertical="center" wrapText="1"/>
    </xf>
    <xf numFmtId="164" fontId="26" fillId="35" borderId="10" xfId="0" applyNumberFormat="1" applyFont="1" applyFill="1" applyBorder="1" applyAlignment="1">
      <alignment horizontal="right" vertical="center" wrapText="1"/>
    </xf>
    <xf numFmtId="0" fontId="19" fillId="37" borderId="0" xfId="0" applyFont="1" applyFill="1" applyAlignment="1">
      <alignment horizontal="right"/>
    </xf>
    <xf numFmtId="164" fontId="19" fillId="37" borderId="0" xfId="0" applyNumberFormat="1" applyFont="1" applyFill="1" applyAlignment="1">
      <alignment horizontal="right"/>
    </xf>
    <xf numFmtId="0" fontId="26" fillId="37" borderId="13" xfId="0" applyFont="1" applyFill="1" applyBorder="1" applyAlignment="1">
      <alignment horizontal="left" vertical="center" wrapText="1" indent="1"/>
    </xf>
    <xf numFmtId="4" fontId="38" fillId="37" borderId="13" xfId="0" applyNumberFormat="1" applyFont="1" applyFill="1" applyBorder="1" applyAlignment="1">
      <alignment horizontal="right" vertical="center" wrapText="1"/>
    </xf>
    <xf numFmtId="4" fontId="30" fillId="37" borderId="13" xfId="0" applyNumberFormat="1" applyFont="1" applyFill="1" applyBorder="1" applyAlignment="1">
      <alignment horizontal="right" vertical="center" wrapText="1"/>
    </xf>
    <xf numFmtId="164" fontId="30" fillId="37" borderId="13" xfId="0" applyNumberFormat="1" applyFont="1" applyFill="1" applyBorder="1" applyAlignment="1">
      <alignment horizontal="right" vertical="center" wrapText="1"/>
    </xf>
    <xf numFmtId="0" fontId="26" fillId="37" borderId="11" xfId="0" applyFont="1" applyFill="1" applyBorder="1" applyAlignment="1">
      <alignment horizontal="left" vertical="center" wrapText="1" indent="1"/>
    </xf>
    <xf numFmtId="4" fontId="25" fillId="37" borderId="11" xfId="0" applyNumberFormat="1" applyFont="1" applyFill="1" applyBorder="1"/>
    <xf numFmtId="164" fontId="25" fillId="37" borderId="11" xfId="0" applyNumberFormat="1" applyFont="1" applyFill="1" applyBorder="1"/>
    <xf numFmtId="0" fontId="22" fillId="35" borderId="12" xfId="0" applyFont="1" applyFill="1" applyBorder="1" applyAlignment="1">
      <alignment horizontal="center" vertical="center" wrapText="1"/>
    </xf>
    <xf numFmtId="164" fontId="22" fillId="35" borderId="12" xfId="0" applyNumberFormat="1" applyFont="1" applyFill="1" applyBorder="1" applyAlignment="1">
      <alignment horizontal="center" vertical="center" wrapText="1"/>
    </xf>
    <xf numFmtId="4" fontId="25" fillId="0" borderId="0" xfId="0" applyNumberFormat="1" applyFont="1" applyAlignment="1">
      <alignment horizontal="left" indent="1"/>
    </xf>
    <xf numFmtId="4" fontId="27" fillId="36" borderId="0" xfId="0" applyNumberFormat="1" applyFont="1" applyFill="1" applyAlignment="1">
      <alignment horizontal="left" wrapText="1" indent="1"/>
    </xf>
    <xf numFmtId="164" fontId="25" fillId="0" borderId="0" xfId="0" applyNumberFormat="1" applyFont="1"/>
    <xf numFmtId="0" fontId="26" fillId="35" borderId="11" xfId="0" applyFont="1" applyFill="1" applyBorder="1" applyAlignment="1">
      <alignment horizontal="left" wrapText="1" indent="2"/>
    </xf>
    <xf numFmtId="0" fontId="21" fillId="38" borderId="0" xfId="0" applyFont="1" applyFill="1" applyAlignment="1">
      <alignment horizontal="left" wrapText="1" indent="3"/>
    </xf>
    <xf numFmtId="0" fontId="41" fillId="0" borderId="0" xfId="0" applyFont="1"/>
    <xf numFmtId="164" fontId="21" fillId="34" borderId="11" xfId="0" applyNumberFormat="1" applyFont="1" applyFill="1" applyBorder="1" applyAlignment="1">
      <alignment horizontal="right" wrapText="1" indent="1"/>
    </xf>
    <xf numFmtId="164" fontId="42" fillId="36" borderId="0" xfId="0" applyNumberFormat="1" applyFont="1" applyFill="1" applyAlignment="1">
      <alignment horizontal="right" wrapText="1" indent="1"/>
    </xf>
    <xf numFmtId="164" fontId="19" fillId="36" borderId="0" xfId="0" applyNumberFormat="1" applyFont="1" applyFill="1" applyAlignment="1">
      <alignment horizontal="left" indent="1"/>
    </xf>
    <xf numFmtId="164" fontId="21" fillId="34" borderId="11" xfId="0" applyNumberFormat="1" applyFont="1" applyFill="1" applyBorder="1" applyAlignment="1">
      <alignment horizontal="right" wrapText="1"/>
    </xf>
    <xf numFmtId="0" fontId="33" fillId="35" borderId="0" xfId="0" applyFont="1" applyFill="1" applyAlignment="1">
      <alignment horizontal="center"/>
    </xf>
    <xf numFmtId="0" fontId="21" fillId="0" borderId="0" xfId="0" applyFont="1" applyAlignment="1">
      <alignment horizontal="left" wrapText="1" indent="3"/>
    </xf>
    <xf numFmtId="0" fontId="26" fillId="38" borderId="0" xfId="0" applyFont="1" applyFill="1" applyAlignment="1">
      <alignment horizontal="left" wrapText="1" indent="3"/>
    </xf>
    <xf numFmtId="4" fontId="26" fillId="35" borderId="0" xfId="0" applyNumberFormat="1" applyFont="1" applyFill="1" applyAlignment="1">
      <alignment horizontal="right" vertical="center" wrapText="1"/>
    </xf>
    <xf numFmtId="4" fontId="30" fillId="35" borderId="0" xfId="0" applyNumberFormat="1" applyFont="1" applyFill="1" applyAlignment="1">
      <alignment vertical="center" wrapText="1"/>
    </xf>
    <xf numFmtId="4" fontId="19" fillId="0" borderId="0" xfId="0" applyNumberFormat="1" applyFont="1"/>
    <xf numFmtId="4" fontId="27" fillId="36" borderId="0" xfId="0" applyNumberFormat="1" applyFont="1" applyFill="1" applyAlignment="1">
      <alignment horizontal="right" wrapText="1"/>
    </xf>
    <xf numFmtId="4" fontId="21" fillId="34" borderId="0" xfId="0" applyNumberFormat="1" applyFont="1" applyFill="1" applyAlignment="1">
      <alignment horizontal="right" wrapText="1"/>
    </xf>
    <xf numFmtId="4" fontId="24" fillId="34" borderId="0" xfId="0" applyNumberFormat="1" applyFont="1" applyFill="1" applyAlignment="1">
      <alignment horizontal="right" wrapText="1"/>
    </xf>
    <xf numFmtId="4" fontId="21" fillId="35" borderId="0" xfId="0" applyNumberFormat="1" applyFont="1" applyFill="1" applyAlignment="1">
      <alignment horizontal="right" wrapText="1"/>
    </xf>
    <xf numFmtId="4" fontId="21" fillId="34" borderId="11" xfId="0" applyNumberFormat="1" applyFont="1" applyFill="1" applyBorder="1" applyAlignment="1">
      <alignment horizontal="right" wrapText="1"/>
    </xf>
    <xf numFmtId="4" fontId="19" fillId="0" borderId="0" xfId="0" applyNumberFormat="1" applyFont="1" applyAlignment="1">
      <alignment horizontal="right"/>
    </xf>
    <xf numFmtId="164" fontId="27" fillId="36" borderId="0" xfId="0" applyNumberFormat="1" applyFont="1" applyFill="1" applyAlignment="1">
      <alignment horizontal="right" wrapText="1"/>
    </xf>
    <xf numFmtId="164" fontId="21" fillId="34" borderId="0" xfId="0" applyNumberFormat="1" applyFont="1" applyFill="1" applyAlignment="1">
      <alignment horizontal="right" wrapText="1"/>
    </xf>
    <xf numFmtId="164" fontId="24" fillId="34" borderId="0" xfId="0" applyNumberFormat="1" applyFont="1" applyFill="1" applyAlignment="1">
      <alignment horizontal="right" wrapText="1"/>
    </xf>
    <xf numFmtId="164" fontId="19" fillId="0" borderId="0" xfId="0" applyNumberFormat="1" applyFont="1" applyAlignment="1">
      <alignment horizontal="right"/>
    </xf>
    <xf numFmtId="164" fontId="25" fillId="0" borderId="0" xfId="0" applyNumberFormat="1" applyFont="1" applyAlignment="1">
      <alignment horizontal="right"/>
    </xf>
    <xf numFmtId="4" fontId="21" fillId="38" borderId="0" xfId="0" applyNumberFormat="1" applyFont="1" applyFill="1" applyAlignment="1">
      <alignment horizontal="right" wrapText="1"/>
    </xf>
    <xf numFmtId="4" fontId="26" fillId="35" borderId="11" xfId="0" applyNumberFormat="1" applyFont="1" applyFill="1" applyBorder="1" applyAlignment="1">
      <alignment horizontal="right" wrapText="1"/>
    </xf>
    <xf numFmtId="164" fontId="21" fillId="38" borderId="0" xfId="0" applyNumberFormat="1" applyFont="1" applyFill="1" applyAlignment="1">
      <alignment horizontal="right" wrapText="1"/>
    </xf>
    <xf numFmtId="164" fontId="26" fillId="35" borderId="11" xfId="0" applyNumberFormat="1" applyFont="1" applyFill="1" applyBorder="1" applyAlignment="1">
      <alignment horizontal="right" wrapText="1"/>
    </xf>
    <xf numFmtId="4" fontId="19" fillId="36" borderId="0" xfId="0" applyNumberFormat="1" applyFont="1" applyFill="1"/>
    <xf numFmtId="0" fontId="21" fillId="34" borderId="0" xfId="0" applyFont="1" applyFill="1" applyAlignment="1">
      <alignment horizontal="left" wrapText="1" indent="1"/>
    </xf>
    <xf numFmtId="0" fontId="43" fillId="34" borderId="0" xfId="0" applyFont="1" applyFill="1" applyAlignment="1">
      <alignment horizontal="left" wrapText="1" indent="3"/>
    </xf>
    <xf numFmtId="0" fontId="45" fillId="34" borderId="0" xfId="0" applyFont="1" applyFill="1" applyAlignment="1">
      <alignment horizontal="left" wrapText="1" indent="1"/>
    </xf>
    <xf numFmtId="0" fontId="44" fillId="0" borderId="0" xfId="0" applyFont="1" applyAlignment="1">
      <alignment horizontal="left" indent="1"/>
    </xf>
    <xf numFmtId="0" fontId="20" fillId="35" borderId="0" xfId="0" applyFont="1" applyFill="1" applyAlignment="1">
      <alignment horizontal="left" vertical="center" wrapText="1"/>
    </xf>
    <xf numFmtId="0" fontId="47" fillId="35" borderId="0" xfId="0" applyFont="1" applyFill="1"/>
    <xf numFmtId="0" fontId="48" fillId="35" borderId="0" xfId="0" applyFont="1" applyFill="1" applyAlignment="1">
      <alignment horizontal="center"/>
    </xf>
    <xf numFmtId="164" fontId="48" fillId="35" borderId="0" xfId="0" applyNumberFormat="1" applyFont="1" applyFill="1" applyAlignment="1">
      <alignment horizontal="center"/>
    </xf>
    <xf numFmtId="0" fontId="48" fillId="0" borderId="0" xfId="0" applyFont="1"/>
    <xf numFmtId="0" fontId="46" fillId="35" borderId="0" xfId="0" applyFont="1" applyFill="1" applyAlignment="1">
      <alignment wrapText="1"/>
    </xf>
    <xf numFmtId="0" fontId="44" fillId="0" borderId="0" xfId="0" applyFont="1" applyAlignment="1">
      <alignment horizontal="right" indent="1"/>
    </xf>
    <xf numFmtId="4" fontId="24" fillId="35" borderId="0" xfId="0" applyNumberFormat="1" applyFont="1" applyFill="1" applyAlignment="1">
      <alignment horizontal="right" wrapText="1"/>
    </xf>
    <xf numFmtId="4" fontId="21" fillId="35" borderId="0" xfId="0" applyNumberFormat="1" applyFont="1" applyFill="1" applyAlignment="1">
      <alignment wrapText="1"/>
    </xf>
    <xf numFmtId="164" fontId="21" fillId="35" borderId="0" xfId="0" applyNumberFormat="1" applyFont="1" applyFill="1" applyAlignment="1">
      <alignment horizontal="right" wrapText="1"/>
    </xf>
    <xf numFmtId="4" fontId="24" fillId="35" borderId="0" xfId="0" applyNumberFormat="1" applyFont="1" applyFill="1" applyAlignment="1">
      <alignment wrapText="1"/>
    </xf>
    <xf numFmtId="164" fontId="24" fillId="35" borderId="0" xfId="0" applyNumberFormat="1" applyFont="1" applyFill="1" applyAlignment="1">
      <alignment horizontal="right" wrapText="1"/>
    </xf>
    <xf numFmtId="0" fontId="33" fillId="35" borderId="0" xfId="0" applyFont="1" applyFill="1" applyAlignment="1">
      <alignment horizontal="center"/>
    </xf>
    <xf numFmtId="0" fontId="46" fillId="0" borderId="0" xfId="0" applyFont="1" applyAlignment="1"/>
    <xf numFmtId="0" fontId="51" fillId="35" borderId="0" xfId="0" applyFont="1" applyFill="1"/>
    <xf numFmtId="164" fontId="51" fillId="35" borderId="0" xfId="0" applyNumberFormat="1" applyFont="1" applyFill="1"/>
    <xf numFmtId="0" fontId="21" fillId="34" borderId="0" xfId="0" applyFont="1" applyFill="1" applyBorder="1" applyAlignment="1">
      <alignment horizontal="left" wrapText="1" indent="1"/>
    </xf>
    <xf numFmtId="4" fontId="21" fillId="34" borderId="0" xfId="0" applyNumberFormat="1" applyFont="1" applyFill="1" applyBorder="1" applyAlignment="1">
      <alignment horizontal="right" wrapText="1" indent="1"/>
    </xf>
    <xf numFmtId="0" fontId="21" fillId="34" borderId="0" xfId="0" applyFont="1" applyFill="1" applyBorder="1" applyAlignment="1">
      <alignment horizontal="right" wrapText="1" indent="1"/>
    </xf>
    <xf numFmtId="0" fontId="21" fillId="33" borderId="0" xfId="0" applyFont="1" applyFill="1" applyBorder="1" applyAlignment="1">
      <alignment horizontal="left" wrapText="1" indent="1"/>
    </xf>
    <xf numFmtId="0" fontId="24" fillId="34" borderId="0" xfId="0" applyFont="1" applyFill="1" applyBorder="1" applyAlignment="1">
      <alignment wrapText="1"/>
    </xf>
    <xf numFmtId="0" fontId="52" fillId="34" borderId="0" xfId="0" applyFont="1" applyFill="1" applyBorder="1" applyAlignment="1">
      <alignment horizontal="right" wrapText="1" indent="1"/>
    </xf>
    <xf numFmtId="0" fontId="21" fillId="34" borderId="0" xfId="0" applyFont="1" applyFill="1" applyBorder="1" applyAlignment="1">
      <alignment horizontal="left" wrapText="1" indent="4"/>
    </xf>
    <xf numFmtId="0" fontId="24" fillId="34" borderId="0" xfId="0" applyFont="1" applyFill="1" applyBorder="1" applyAlignment="1">
      <alignment horizontal="right" wrapText="1" indent="1"/>
    </xf>
    <xf numFmtId="0" fontId="24" fillId="34" borderId="0" xfId="0" applyFont="1" applyFill="1" applyBorder="1" applyAlignment="1">
      <alignment horizontal="left" wrapText="1" indent="5"/>
    </xf>
    <xf numFmtId="4" fontId="24" fillId="34" borderId="0" xfId="0" applyNumberFormat="1" applyFont="1" applyFill="1" applyBorder="1" applyAlignment="1">
      <alignment horizontal="right" wrapText="1" indent="1"/>
    </xf>
    <xf numFmtId="0" fontId="24" fillId="34" borderId="0" xfId="0" applyFont="1" applyFill="1" applyBorder="1" applyAlignment="1">
      <alignment horizontal="left" wrapText="1" indent="1"/>
    </xf>
    <xf numFmtId="0" fontId="52" fillId="34" borderId="0" xfId="0" applyFont="1" applyFill="1" applyBorder="1" applyAlignment="1">
      <alignment horizontal="left" wrapText="1" indent="1"/>
    </xf>
    <xf numFmtId="0" fontId="51" fillId="0" borderId="0" xfId="0" applyFont="1" applyBorder="1"/>
    <xf numFmtId="164" fontId="51" fillId="0" borderId="0" xfId="0" applyNumberFormat="1" applyFont="1" applyBorder="1"/>
    <xf numFmtId="0" fontId="24" fillId="35" borderId="10" xfId="0" applyFont="1" applyFill="1" applyBorder="1" applyAlignment="1">
      <alignment horizontal="center" vertical="center" wrapText="1"/>
    </xf>
    <xf numFmtId="0" fontId="24" fillId="35" borderId="11" xfId="0" applyFont="1" applyFill="1" applyBorder="1" applyAlignment="1">
      <alignment horizontal="center" vertical="center" wrapText="1"/>
    </xf>
    <xf numFmtId="164" fontId="24" fillId="35" borderId="11" xfId="0" applyNumberFormat="1" applyFont="1" applyFill="1" applyBorder="1" applyAlignment="1">
      <alignment horizontal="center" vertical="center" wrapText="1"/>
    </xf>
    <xf numFmtId="0" fontId="24" fillId="34" borderId="0" xfId="0" applyFont="1" applyFill="1" applyBorder="1" applyAlignment="1">
      <alignment horizontal="left" wrapText="1" indent="3"/>
    </xf>
    <xf numFmtId="4" fontId="43" fillId="34" borderId="0" xfId="0" applyNumberFormat="1" applyFont="1" applyFill="1" applyAlignment="1">
      <alignment horizontal="right" wrapText="1"/>
    </xf>
    <xf numFmtId="4" fontId="21" fillId="34" borderId="0" xfId="0" applyNumberFormat="1" applyFont="1" applyFill="1" applyBorder="1" applyAlignment="1">
      <alignment horizontal="right" wrapText="1"/>
    </xf>
    <xf numFmtId="4" fontId="27" fillId="36" borderId="0" xfId="0" applyNumberFormat="1" applyFont="1" applyFill="1" applyAlignment="1">
      <alignment wrapText="1"/>
    </xf>
    <xf numFmtId="4" fontId="21" fillId="33" borderId="0" xfId="0" applyNumberFormat="1" applyFont="1" applyFill="1" applyBorder="1" applyAlignment="1">
      <alignment horizontal="right" wrapText="1"/>
    </xf>
    <xf numFmtId="4" fontId="24" fillId="34" borderId="0" xfId="0" applyNumberFormat="1" applyFont="1" applyFill="1" applyBorder="1" applyAlignment="1">
      <alignment horizontal="right" wrapText="1"/>
    </xf>
    <xf numFmtId="4" fontId="24" fillId="34" borderId="0" xfId="0" applyNumberFormat="1" applyFont="1" applyFill="1" applyBorder="1" applyAlignment="1">
      <alignment wrapText="1"/>
    </xf>
    <xf numFmtId="4" fontId="21" fillId="34" borderId="0" xfId="0" applyNumberFormat="1" applyFont="1" applyFill="1" applyBorder="1" applyAlignment="1">
      <alignment wrapText="1"/>
    </xf>
    <xf numFmtId="4" fontId="21" fillId="33" borderId="0" xfId="0" applyNumberFormat="1" applyFont="1" applyFill="1" applyBorder="1" applyAlignment="1">
      <alignment wrapText="1"/>
    </xf>
    <xf numFmtId="0" fontId="24" fillId="34" borderId="0" xfId="0" applyFont="1" applyFill="1" applyBorder="1" applyAlignment="1">
      <alignment horizontal="center" wrapText="1"/>
    </xf>
    <xf numFmtId="0" fontId="26" fillId="35" borderId="0" xfId="0" applyFont="1" applyFill="1" applyAlignment="1">
      <alignment horizontal="left" wrapText="1" indent="1"/>
    </xf>
    <xf numFmtId="4" fontId="26" fillId="35" borderId="0" xfId="0" applyNumberFormat="1" applyFont="1" applyFill="1" applyAlignment="1">
      <alignment horizontal="right" wrapText="1"/>
    </xf>
    <xf numFmtId="164" fontId="26" fillId="35" borderId="0" xfId="0" applyNumberFormat="1" applyFont="1" applyFill="1" applyAlignment="1">
      <alignment horizontal="right" wrapText="1"/>
    </xf>
    <xf numFmtId="0" fontId="21" fillId="34" borderId="0" xfId="0" applyFont="1" applyFill="1" applyBorder="1" applyAlignment="1">
      <alignment horizontal="left" wrapText="1" indent="5"/>
    </xf>
    <xf numFmtId="0" fontId="21" fillId="34" borderId="0" xfId="0" applyFont="1" applyFill="1" applyBorder="1" applyAlignment="1">
      <alignment horizontal="left" wrapText="1" indent="3"/>
    </xf>
    <xf numFmtId="4" fontId="30" fillId="39" borderId="0" xfId="0" applyNumberFormat="1" applyFont="1" applyFill="1" applyBorder="1" applyAlignment="1">
      <alignment horizontal="right" wrapText="1"/>
    </xf>
    <xf numFmtId="0" fontId="26" fillId="39" borderId="0" xfId="0" applyFont="1" applyFill="1" applyBorder="1" applyAlignment="1">
      <alignment wrapText="1"/>
    </xf>
    <xf numFmtId="0" fontId="21" fillId="39" borderId="0" xfId="0" applyFont="1" applyFill="1" applyBorder="1" applyAlignment="1">
      <alignment horizontal="left" wrapText="1" indent="1"/>
    </xf>
    <xf numFmtId="4" fontId="24" fillId="39" borderId="0" xfId="0" applyNumberFormat="1" applyFont="1" applyFill="1" applyBorder="1" applyAlignment="1">
      <alignment horizontal="right" wrapText="1"/>
    </xf>
    <xf numFmtId="0" fontId="24" fillId="34" borderId="0" xfId="0" applyFont="1" applyFill="1" applyBorder="1" applyAlignment="1">
      <alignment horizontal="left" wrapText="1" indent="4"/>
    </xf>
    <xf numFmtId="4" fontId="21" fillId="39" borderId="0" xfId="0" applyNumberFormat="1" applyFont="1" applyFill="1" applyBorder="1" applyAlignment="1">
      <alignment horizontal="right" wrapText="1"/>
    </xf>
    <xf numFmtId="0" fontId="30" fillId="34" borderId="0" xfId="0" applyFont="1" applyFill="1" applyBorder="1" applyAlignment="1">
      <alignment horizontal="left" wrapText="1" indent="5"/>
    </xf>
    <xf numFmtId="0" fontId="53" fillId="0" borderId="0" xfId="0" applyFont="1" applyBorder="1" applyAlignment="1">
      <alignment horizontal="left" vertical="center" indent="4"/>
    </xf>
    <xf numFmtId="0" fontId="37" fillId="35" borderId="0" xfId="0" applyFont="1" applyFill="1" applyAlignment="1">
      <alignment horizontal="justify" wrapText="1"/>
    </xf>
    <xf numFmtId="0" fontId="20" fillId="0" borderId="0" xfId="0" applyFont="1" applyAlignment="1">
      <alignment horizontal="justify" vertical="center" wrapText="1"/>
    </xf>
    <xf numFmtId="0" fontId="33" fillId="35" borderId="0" xfId="0" applyFont="1" applyFill="1" applyAlignment="1">
      <alignment horizontal="center"/>
    </xf>
    <xf numFmtId="0" fontId="54" fillId="35" borderId="0" xfId="0" applyFont="1" applyFill="1" applyAlignment="1">
      <alignment horizontal="center"/>
    </xf>
    <xf numFmtId="0" fontId="50" fillId="35" borderId="0" xfId="0" applyFont="1" applyFill="1" applyAlignment="1">
      <alignment horizontal="center"/>
    </xf>
    <xf numFmtId="0" fontId="18" fillId="35" borderId="0" xfId="0" applyFont="1" applyFill="1" applyAlignment="1">
      <alignment horizontal="center"/>
    </xf>
    <xf numFmtId="0" fontId="20" fillId="35" borderId="0" xfId="0" applyFont="1" applyFill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justify" wrapText="1"/>
    </xf>
    <xf numFmtId="0" fontId="46" fillId="0" borderId="0" xfId="0" applyFont="1" applyAlignment="1">
      <alignment horizontal="left"/>
    </xf>
    <xf numFmtId="0" fontId="20" fillId="35" borderId="0" xfId="0" applyFont="1" applyFill="1" applyAlignment="1">
      <alignment horizontal="left"/>
    </xf>
  </cellXfs>
  <cellStyles count="45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Normalno 2" xfId="43" xr:uid="{00000000-0005-0000-0000-000024000000}"/>
    <cellStyle name="Normalno 3" xfId="42" xr:uid="{00000000-0005-0000-0000-000025000000}"/>
    <cellStyle name="Obično_B. Rn.financ." xfId="44" xr:uid="{00000000-0005-0000-0000-000026000000}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124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"/>
  <sheetViews>
    <sheetView tabSelected="1" showWhiteSpace="0" zoomScaleNormal="100" zoomScalePageLayoutView="33" workbookViewId="0">
      <selection activeCell="A2" sqref="A2:G2"/>
    </sheetView>
  </sheetViews>
  <sheetFormatPr defaultColWidth="8.85546875" defaultRowHeight="15.75" x14ac:dyDescent="0.25"/>
  <cols>
    <col min="1" max="1" width="70.5703125" style="15" customWidth="1"/>
    <col min="2" max="5" width="18.28515625" style="15" customWidth="1"/>
    <col min="6" max="6" width="8.7109375" style="41" bestFit="1" customWidth="1"/>
    <col min="7" max="7" width="9" style="41" customWidth="1"/>
    <col min="8" max="8" width="8.85546875" style="15"/>
    <col min="9" max="9" width="15.42578125" style="15" bestFit="1" customWidth="1"/>
    <col min="10" max="16384" width="8.85546875" style="15"/>
  </cols>
  <sheetData>
    <row r="1" spans="1:7" ht="68.45" customHeight="1" x14ac:dyDescent="0.25">
      <c r="A1" s="176" t="s">
        <v>313</v>
      </c>
      <c r="B1" s="176"/>
      <c r="C1" s="176"/>
      <c r="D1" s="176"/>
      <c r="E1" s="176"/>
      <c r="F1" s="176"/>
      <c r="G1" s="176"/>
    </row>
    <row r="2" spans="1:7" ht="19.5" x14ac:dyDescent="0.3">
      <c r="A2" s="177" t="s">
        <v>317</v>
      </c>
      <c r="B2" s="177"/>
      <c r="C2" s="177"/>
      <c r="D2" s="177"/>
      <c r="E2" s="177"/>
      <c r="F2" s="177"/>
      <c r="G2" s="177"/>
    </row>
    <row r="3" spans="1:7" ht="19.5" x14ac:dyDescent="0.3">
      <c r="A3" s="178" t="s">
        <v>268</v>
      </c>
      <c r="B3" s="179"/>
      <c r="C3" s="179"/>
      <c r="D3" s="179"/>
      <c r="E3" s="179"/>
      <c r="F3" s="179"/>
      <c r="G3" s="179"/>
    </row>
    <row r="4" spans="1:7" ht="19.5" x14ac:dyDescent="0.3">
      <c r="A4" s="93"/>
      <c r="B4" s="93" t="s">
        <v>305</v>
      </c>
      <c r="C4" s="93"/>
      <c r="D4" s="93"/>
      <c r="E4" s="93"/>
      <c r="F4" s="93"/>
      <c r="G4" s="93"/>
    </row>
    <row r="5" spans="1:7" ht="9.75" customHeight="1" x14ac:dyDescent="0.3">
      <c r="A5" s="16"/>
      <c r="B5" s="16"/>
      <c r="C5" s="16"/>
      <c r="D5" s="16"/>
      <c r="E5" s="16"/>
      <c r="F5" s="34"/>
      <c r="G5" s="34"/>
    </row>
    <row r="6" spans="1:7" ht="19.5" x14ac:dyDescent="0.3">
      <c r="A6" s="177" t="s">
        <v>130</v>
      </c>
      <c r="B6" s="177"/>
      <c r="C6" s="177"/>
      <c r="D6" s="177"/>
      <c r="E6" s="177"/>
      <c r="F6" s="177"/>
      <c r="G6" s="177"/>
    </row>
    <row r="7" spans="1:7" ht="6.75" customHeight="1" x14ac:dyDescent="0.25">
      <c r="A7" s="17"/>
      <c r="B7" s="17"/>
      <c r="C7" s="17"/>
      <c r="D7" s="17"/>
      <c r="E7" s="17"/>
      <c r="F7" s="33"/>
      <c r="G7" s="33"/>
    </row>
    <row r="8" spans="1:7" x14ac:dyDescent="0.25">
      <c r="A8" s="180" t="s">
        <v>131</v>
      </c>
      <c r="B8" s="180"/>
      <c r="C8" s="180"/>
      <c r="D8" s="180"/>
      <c r="E8" s="180"/>
      <c r="F8" s="180"/>
      <c r="G8" s="180"/>
    </row>
    <row r="9" spans="1:7" ht="6" customHeight="1" x14ac:dyDescent="0.25">
      <c r="A9" s="18"/>
      <c r="B9" s="18"/>
      <c r="C9" s="18"/>
      <c r="D9" s="18"/>
      <c r="E9" s="18"/>
      <c r="F9" s="35"/>
      <c r="G9" s="35"/>
    </row>
    <row r="10" spans="1:7" x14ac:dyDescent="0.25">
      <c r="A10" s="181" t="s">
        <v>291</v>
      </c>
      <c r="B10" s="181"/>
      <c r="C10" s="181"/>
      <c r="D10" s="181"/>
      <c r="E10" s="181"/>
      <c r="F10" s="181"/>
      <c r="G10" s="181"/>
    </row>
    <row r="11" spans="1:7" ht="6.6" customHeight="1" x14ac:dyDescent="0.25">
      <c r="A11" s="119"/>
      <c r="B11" s="119"/>
      <c r="C11" s="119"/>
      <c r="D11" s="119"/>
      <c r="E11" s="119"/>
      <c r="F11" s="119"/>
      <c r="G11" s="119"/>
    </row>
    <row r="12" spans="1:7" s="123" customFormat="1" x14ac:dyDescent="0.25">
      <c r="A12" s="120" t="s">
        <v>265</v>
      </c>
      <c r="B12" s="121"/>
      <c r="C12" s="121"/>
      <c r="D12" s="121"/>
      <c r="E12" s="121"/>
      <c r="F12" s="122"/>
      <c r="G12" s="122"/>
    </row>
    <row r="13" spans="1:7" s="30" customFormat="1" ht="28.9" customHeight="1" x14ac:dyDescent="0.25">
      <c r="A13" s="29" t="s">
        <v>132</v>
      </c>
      <c r="B13" s="29" t="s">
        <v>292</v>
      </c>
      <c r="C13" s="29" t="s">
        <v>293</v>
      </c>
      <c r="D13" s="29" t="s">
        <v>294</v>
      </c>
      <c r="E13" s="29" t="s">
        <v>295</v>
      </c>
      <c r="F13" s="36" t="s">
        <v>190</v>
      </c>
      <c r="G13" s="36" t="s">
        <v>191</v>
      </c>
    </row>
    <row r="14" spans="1:7" s="19" customFormat="1" ht="8.25" customHeight="1" thickBot="1" x14ac:dyDescent="0.25">
      <c r="A14" s="81">
        <v>1</v>
      </c>
      <c r="B14" s="81">
        <v>2</v>
      </c>
      <c r="C14" s="81">
        <v>3</v>
      </c>
      <c r="D14" s="81">
        <v>4</v>
      </c>
      <c r="E14" s="81">
        <v>5</v>
      </c>
      <c r="F14" s="82" t="s">
        <v>114</v>
      </c>
      <c r="G14" s="82" t="s">
        <v>115</v>
      </c>
    </row>
    <row r="15" spans="1:7" ht="18" customHeight="1" thickTop="1" x14ac:dyDescent="0.25">
      <c r="A15" s="27" t="s">
        <v>0</v>
      </c>
      <c r="B15" s="28"/>
      <c r="C15" s="28"/>
      <c r="D15" s="28"/>
      <c r="E15" s="28"/>
      <c r="F15" s="40"/>
      <c r="G15" s="40"/>
    </row>
    <row r="16" spans="1:7" ht="18" customHeight="1" x14ac:dyDescent="0.25">
      <c r="A16" s="21" t="s">
        <v>1</v>
      </c>
      <c r="B16" s="22">
        <v>1106366.68</v>
      </c>
      <c r="C16" s="22">
        <v>1369046</v>
      </c>
      <c r="D16" s="22">
        <v>1369046</v>
      </c>
      <c r="E16" s="22">
        <v>1223088.02</v>
      </c>
      <c r="F16" s="37">
        <f>IFERROR(E16/B16*100,"-")</f>
        <v>110.54996884034867</v>
      </c>
      <c r="G16" s="37">
        <f>IFERROR(E16/D16*100,"-")</f>
        <v>89.338708852733944</v>
      </c>
    </row>
    <row r="17" spans="1:7" ht="18" customHeight="1" x14ac:dyDescent="0.25">
      <c r="A17" s="21" t="s">
        <v>18</v>
      </c>
      <c r="B17" s="22">
        <v>0</v>
      </c>
      <c r="C17" s="22">
        <v>0</v>
      </c>
      <c r="D17" s="22">
        <v>0</v>
      </c>
      <c r="E17" s="22">
        <v>0</v>
      </c>
      <c r="F17" s="37" t="str">
        <f t="shared" ref="F17:F19" si="0">IFERROR(E17/B17*100,"-")</f>
        <v>-</v>
      </c>
      <c r="G17" s="37" t="str">
        <f t="shared" ref="G17:G19" si="1">IFERROR(E17/D17*100,"-")</f>
        <v>-</v>
      </c>
    </row>
    <row r="18" spans="1:7" ht="18" customHeight="1" x14ac:dyDescent="0.25">
      <c r="A18" s="21" t="s">
        <v>20</v>
      </c>
      <c r="B18" s="22">
        <v>1107769.79</v>
      </c>
      <c r="C18" s="22">
        <v>1200271</v>
      </c>
      <c r="D18" s="22">
        <v>1200271</v>
      </c>
      <c r="E18" s="22">
        <v>1310858.26</v>
      </c>
      <c r="F18" s="37">
        <f t="shared" si="0"/>
        <v>118.3330933767385</v>
      </c>
      <c r="G18" s="37">
        <f t="shared" si="1"/>
        <v>109.2135242791003</v>
      </c>
    </row>
    <row r="19" spans="1:7" ht="18" customHeight="1" x14ac:dyDescent="0.25">
      <c r="A19" s="21" t="s">
        <v>77</v>
      </c>
      <c r="B19" s="22">
        <v>8301.27</v>
      </c>
      <c r="C19" s="22">
        <v>170275</v>
      </c>
      <c r="D19" s="22">
        <v>170275</v>
      </c>
      <c r="E19" s="22">
        <v>7833.05</v>
      </c>
      <c r="F19" s="37">
        <f t="shared" si="0"/>
        <v>94.359658220971014</v>
      </c>
      <c r="G19" s="37">
        <f t="shared" si="1"/>
        <v>4.6002349141095289</v>
      </c>
    </row>
    <row r="20" spans="1:7" x14ac:dyDescent="0.25">
      <c r="A20" s="69" t="s">
        <v>133</v>
      </c>
      <c r="B20" s="70">
        <f>B16+B17-B18-B19</f>
        <v>-9704.3800000001029</v>
      </c>
      <c r="C20" s="70">
        <f t="shared" ref="C20" si="2">C16+C17-C18-C19</f>
        <v>-1500</v>
      </c>
      <c r="D20" s="70">
        <f>D16+D17-D18-D19</f>
        <v>-1500</v>
      </c>
      <c r="E20" s="70">
        <f t="shared" ref="E20" si="3">E16+E17-E18-E19</f>
        <v>-95603.29</v>
      </c>
      <c r="F20" s="71"/>
      <c r="G20" s="71"/>
    </row>
    <row r="21" spans="1:7" x14ac:dyDescent="0.25">
      <c r="A21" s="27" t="s">
        <v>103</v>
      </c>
      <c r="B21" s="67"/>
      <c r="C21" s="67"/>
      <c r="D21" s="67"/>
      <c r="E21" s="67"/>
      <c r="F21" s="68"/>
      <c r="G21" s="68"/>
    </row>
    <row r="22" spans="1:7" x14ac:dyDescent="0.25">
      <c r="A22" s="21" t="s">
        <v>104</v>
      </c>
      <c r="B22" s="22">
        <v>0</v>
      </c>
      <c r="C22" s="22">
        <v>0</v>
      </c>
      <c r="D22" s="22">
        <v>0</v>
      </c>
      <c r="E22" s="22">
        <v>0</v>
      </c>
      <c r="F22" s="37" t="str">
        <f t="shared" ref="F22:F23" si="4">IFERROR(E22/B22*100,"-")</f>
        <v>-</v>
      </c>
      <c r="G22" s="37" t="str">
        <f t="shared" ref="G22:G23" si="5">IFERROR(E22/D22*100,"-")</f>
        <v>-</v>
      </c>
    </row>
    <row r="23" spans="1:7" x14ac:dyDescent="0.25">
      <c r="A23" s="21" t="s">
        <v>108</v>
      </c>
      <c r="B23" s="22">
        <v>0</v>
      </c>
      <c r="C23" s="22">
        <v>0</v>
      </c>
      <c r="D23" s="22">
        <v>0</v>
      </c>
      <c r="E23" s="22">
        <v>0</v>
      </c>
      <c r="F23" s="37" t="str">
        <f t="shared" si="4"/>
        <v>-</v>
      </c>
      <c r="G23" s="37" t="str">
        <f t="shared" si="5"/>
        <v>-</v>
      </c>
    </row>
    <row r="24" spans="1:7" x14ac:dyDescent="0.25">
      <c r="A24" s="69" t="s">
        <v>134</v>
      </c>
      <c r="B24" s="70">
        <f>B22-B23</f>
        <v>0</v>
      </c>
      <c r="C24" s="70">
        <f t="shared" ref="C24" si="6">C22-C23</f>
        <v>0</v>
      </c>
      <c r="D24" s="70">
        <f>D22-D23</f>
        <v>0</v>
      </c>
      <c r="E24" s="70">
        <f t="shared" ref="E24" si="7">E22-E23</f>
        <v>0</v>
      </c>
      <c r="F24" s="71"/>
      <c r="G24" s="71"/>
    </row>
    <row r="25" spans="1:7" x14ac:dyDescent="0.25">
      <c r="A25" s="27" t="s">
        <v>249</v>
      </c>
      <c r="B25" s="72"/>
      <c r="C25" s="72"/>
      <c r="D25" s="72"/>
      <c r="E25" s="72"/>
      <c r="F25" s="73"/>
      <c r="G25" s="73"/>
    </row>
    <row r="26" spans="1:7" x14ac:dyDescent="0.25">
      <c r="A26" s="21" t="s">
        <v>142</v>
      </c>
      <c r="B26" s="26">
        <f>B16+B17+B22</f>
        <v>1106366.68</v>
      </c>
      <c r="C26" s="26">
        <f>C16+C17+C22</f>
        <v>1369046</v>
      </c>
      <c r="D26" s="26">
        <f>D16+D17+D22</f>
        <v>1369046</v>
      </c>
      <c r="E26" s="26">
        <f>E16+E17+E22</f>
        <v>1223088.02</v>
      </c>
      <c r="F26" s="39">
        <f t="shared" ref="F26:F27" si="8">IFERROR(E26/B26*100,"-")</f>
        <v>110.54996884034867</v>
      </c>
      <c r="G26" s="39">
        <f t="shared" ref="G26:G27" si="9">IFERROR(E26/D26*100,"-")</f>
        <v>89.338708852733944</v>
      </c>
    </row>
    <row r="27" spans="1:7" x14ac:dyDescent="0.25">
      <c r="A27" s="21" t="s">
        <v>137</v>
      </c>
      <c r="B27" s="26">
        <f>B18+B19+B23</f>
        <v>1116071.06</v>
      </c>
      <c r="C27" s="26">
        <f>C18+C19+C23</f>
        <v>1370546</v>
      </c>
      <c r="D27" s="26">
        <f>D18+D19+D23</f>
        <v>1370546</v>
      </c>
      <c r="E27" s="26">
        <f>E18+E19+E23</f>
        <v>1318691.31</v>
      </c>
      <c r="F27" s="39">
        <f t="shared" si="8"/>
        <v>118.15478039543467</v>
      </c>
      <c r="G27" s="39">
        <f t="shared" si="9"/>
        <v>96.216494010416284</v>
      </c>
    </row>
    <row r="28" spans="1:7" x14ac:dyDescent="0.25">
      <c r="A28" s="69" t="s">
        <v>138</v>
      </c>
      <c r="B28" s="70">
        <f>B26-B27</f>
        <v>-9704.3800000001211</v>
      </c>
      <c r="C28" s="70">
        <f t="shared" ref="C28:E28" si="10">C26-C27</f>
        <v>-1500</v>
      </c>
      <c r="D28" s="70">
        <f t="shared" si="10"/>
        <v>-1500</v>
      </c>
      <c r="E28" s="70">
        <f t="shared" si="10"/>
        <v>-95603.290000000037</v>
      </c>
      <c r="F28" s="71"/>
      <c r="G28" s="71"/>
    </row>
    <row r="29" spans="1:7" ht="3.75" customHeight="1" x14ac:dyDescent="0.25">
      <c r="A29" s="21"/>
      <c r="B29" s="22"/>
      <c r="C29" s="22"/>
      <c r="D29" s="22"/>
      <c r="E29" s="22"/>
      <c r="F29" s="37"/>
      <c r="G29" s="37"/>
    </row>
    <row r="30" spans="1:7" x14ac:dyDescent="0.25">
      <c r="A30" s="23" t="s">
        <v>135</v>
      </c>
      <c r="B30" s="24">
        <v>0</v>
      </c>
      <c r="C30" s="24">
        <v>0</v>
      </c>
      <c r="D30" s="24">
        <v>0</v>
      </c>
      <c r="E30" s="24">
        <v>0</v>
      </c>
      <c r="F30" s="38"/>
      <c r="G30" s="38"/>
    </row>
    <row r="31" spans="1:7" x14ac:dyDescent="0.25">
      <c r="A31" s="23" t="s">
        <v>136</v>
      </c>
      <c r="B31" s="24">
        <v>0</v>
      </c>
      <c r="C31" s="24">
        <v>0</v>
      </c>
      <c r="D31" s="24">
        <v>0</v>
      </c>
      <c r="E31" s="24">
        <v>0</v>
      </c>
      <c r="F31" s="38"/>
      <c r="G31" s="38"/>
    </row>
    <row r="32" spans="1:7" ht="1.5" customHeight="1" x14ac:dyDescent="0.25">
      <c r="A32" s="21"/>
      <c r="B32" s="25"/>
      <c r="C32" s="25"/>
      <c r="D32" s="22"/>
      <c r="E32" s="22"/>
      <c r="F32" s="37"/>
      <c r="G32" s="37"/>
    </row>
    <row r="33" spans="1:9" x14ac:dyDescent="0.25">
      <c r="A33" s="74" t="s">
        <v>143</v>
      </c>
      <c r="B33" s="75"/>
      <c r="C33" s="75"/>
      <c r="D33" s="76"/>
      <c r="E33" s="76"/>
      <c r="F33" s="77"/>
      <c r="G33" s="77"/>
    </row>
    <row r="34" spans="1:9" x14ac:dyDescent="0.25">
      <c r="A34" s="21" t="s">
        <v>219</v>
      </c>
      <c r="B34" s="22">
        <v>11183.7</v>
      </c>
      <c r="C34" s="22">
        <v>1500</v>
      </c>
      <c r="D34" s="22">
        <v>1500</v>
      </c>
      <c r="E34" s="22">
        <v>1744.99</v>
      </c>
      <c r="F34" s="37"/>
      <c r="G34" s="37"/>
    </row>
    <row r="35" spans="1:9" x14ac:dyDescent="0.25">
      <c r="A35" s="21" t="s">
        <v>220</v>
      </c>
      <c r="B35" s="22">
        <v>0</v>
      </c>
      <c r="C35" s="22">
        <v>0</v>
      </c>
      <c r="D35" s="22">
        <v>0</v>
      </c>
      <c r="E35" s="22">
        <v>0</v>
      </c>
      <c r="F35" s="37"/>
      <c r="G35" s="37"/>
    </row>
    <row r="36" spans="1:9" ht="18" customHeight="1" x14ac:dyDescent="0.25">
      <c r="A36" s="69" t="s">
        <v>155</v>
      </c>
      <c r="B36" s="70">
        <f>B34+B35</f>
        <v>11183.7</v>
      </c>
      <c r="C36" s="70">
        <f>C34+C35</f>
        <v>1500</v>
      </c>
      <c r="D36" s="70">
        <f>D34+D35</f>
        <v>1500</v>
      </c>
      <c r="E36" s="70">
        <f>E34+E35</f>
        <v>1744.99</v>
      </c>
      <c r="F36" s="71"/>
      <c r="G36" s="71"/>
    </row>
    <row r="37" spans="1:9" ht="9" customHeight="1" x14ac:dyDescent="0.25"/>
    <row r="38" spans="1:9" x14ac:dyDescent="0.25">
      <c r="A38" s="78" t="s">
        <v>138</v>
      </c>
      <c r="B38" s="79">
        <f>B28+B36</f>
        <v>1479.3199999998797</v>
      </c>
      <c r="C38" s="79">
        <f>C28+C36</f>
        <v>0</v>
      </c>
      <c r="D38" s="79">
        <f>D28+D36</f>
        <v>0</v>
      </c>
      <c r="E38" s="79">
        <f>E28+E36</f>
        <v>-93858.300000000032</v>
      </c>
      <c r="F38" s="80"/>
      <c r="G38" s="80"/>
    </row>
    <row r="39" spans="1:9" ht="24.6" customHeight="1" x14ac:dyDescent="0.25">
      <c r="A39" s="175" t="s">
        <v>248</v>
      </c>
      <c r="B39" s="175"/>
      <c r="C39" s="175"/>
      <c r="D39" s="175"/>
      <c r="E39" s="175"/>
      <c r="F39" s="175"/>
      <c r="G39" s="175"/>
    </row>
    <row r="40" spans="1:9" x14ac:dyDescent="0.25">
      <c r="I40" s="20"/>
    </row>
    <row r="42" spans="1:9" x14ac:dyDescent="0.25">
      <c r="E42" s="20"/>
    </row>
    <row r="43" spans="1:9" x14ac:dyDescent="0.25">
      <c r="E43" s="20"/>
    </row>
    <row r="44" spans="1:9" x14ac:dyDescent="0.25">
      <c r="E44" s="20"/>
    </row>
  </sheetData>
  <mergeCells count="7">
    <mergeCell ref="A39:G39"/>
    <mergeCell ref="A1:G1"/>
    <mergeCell ref="A2:G2"/>
    <mergeCell ref="A3:G3"/>
    <mergeCell ref="A6:G6"/>
    <mergeCell ref="A8:G8"/>
    <mergeCell ref="A10:G10"/>
  </mergeCells>
  <conditionalFormatting sqref="B30:B31">
    <cfRule type="containsBlanks" dxfId="123" priority="3">
      <formula>LEN(TRIM(B30))=0</formula>
    </cfRule>
  </conditionalFormatting>
  <conditionalFormatting sqref="B34:E35">
    <cfRule type="containsBlanks" dxfId="122" priority="1">
      <formula>LEN(TRIM(B34))=0</formula>
    </cfRule>
  </conditionalFormatting>
  <conditionalFormatting sqref="E30:E31">
    <cfRule type="containsBlanks" dxfId="121" priority="2">
      <formula>LEN(TRIM(E30))=0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9" scale="83" orientation="landscape" r:id="rId1"/>
  <headerFooter>
    <oddFooter>&amp;C&amp;P</oddFooter>
  </headerFooter>
  <ignoredErrors>
    <ignoredError sqref="F20:G21 F24:G2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94"/>
  <sheetViews>
    <sheetView showGridLines="0" topLeftCell="A153" zoomScaleNormal="100" zoomScalePageLayoutView="37" workbookViewId="0">
      <selection activeCell="E97" sqref="E97"/>
    </sheetView>
  </sheetViews>
  <sheetFormatPr defaultColWidth="9.140625" defaultRowHeight="12.75" x14ac:dyDescent="0.2"/>
  <cols>
    <col min="1" max="1" width="87.140625" style="1" bestFit="1" customWidth="1"/>
    <col min="2" max="2" width="14.7109375" style="1" bestFit="1" customWidth="1"/>
    <col min="3" max="3" width="15.140625" style="1" bestFit="1" customWidth="1"/>
    <col min="4" max="4" width="15.7109375" style="1" bestFit="1" customWidth="1"/>
    <col min="5" max="5" width="14.7109375" style="1" bestFit="1" customWidth="1"/>
    <col min="6" max="6" width="10.140625" style="1" bestFit="1" customWidth="1"/>
    <col min="7" max="7" width="8.5703125" style="10" bestFit="1" customWidth="1"/>
    <col min="8" max="16384" width="9.140625" style="1"/>
  </cols>
  <sheetData>
    <row r="1" spans="1:8" s="3" customFormat="1" ht="15.75" x14ac:dyDescent="0.25">
      <c r="A1" s="182" t="s">
        <v>116</v>
      </c>
      <c r="B1" s="182"/>
      <c r="C1" s="182"/>
      <c r="D1" s="182"/>
      <c r="E1" s="182"/>
      <c r="F1" s="182"/>
      <c r="G1" s="182"/>
    </row>
    <row r="2" spans="1:8" s="3" customFormat="1" ht="7.5" customHeight="1" x14ac:dyDescent="0.25">
      <c r="A2" s="2"/>
      <c r="B2" s="2"/>
      <c r="C2" s="2"/>
      <c r="D2" s="2"/>
      <c r="E2" s="2"/>
      <c r="F2" s="2"/>
      <c r="G2" s="8"/>
    </row>
    <row r="3" spans="1:8" s="3" customFormat="1" ht="15.75" x14ac:dyDescent="0.25">
      <c r="A3" s="183" t="s">
        <v>296</v>
      </c>
      <c r="B3" s="183"/>
      <c r="C3" s="183"/>
      <c r="D3" s="183"/>
      <c r="E3" s="183"/>
      <c r="F3" s="183"/>
      <c r="G3" s="183"/>
    </row>
    <row r="4" spans="1:8" s="3" customFormat="1" ht="6.75" customHeight="1" x14ac:dyDescent="0.25">
      <c r="G4" s="9"/>
    </row>
    <row r="5" spans="1:8" s="3" customFormat="1" ht="15.75" x14ac:dyDescent="0.25">
      <c r="A5" s="124" t="s">
        <v>0</v>
      </c>
      <c r="G5" s="9"/>
    </row>
    <row r="6" spans="1:8" s="3" customFormat="1" ht="11.25" customHeight="1" x14ac:dyDescent="0.25">
      <c r="A6" s="56"/>
      <c r="G6" s="9"/>
    </row>
    <row r="7" spans="1:8" s="118" customFormat="1" ht="15.75" x14ac:dyDescent="0.25">
      <c r="A7" s="184" t="s">
        <v>259</v>
      </c>
      <c r="B7" s="184"/>
      <c r="C7" s="184"/>
      <c r="D7" s="184"/>
      <c r="E7" s="184"/>
      <c r="F7" s="184"/>
      <c r="G7" s="184"/>
    </row>
    <row r="8" spans="1:8" ht="6.75" customHeight="1" x14ac:dyDescent="0.2">
      <c r="A8" s="44"/>
      <c r="B8" s="44"/>
      <c r="C8" s="44"/>
      <c r="D8" s="44"/>
      <c r="E8" s="44"/>
      <c r="F8" s="44"/>
      <c r="G8" s="45"/>
    </row>
    <row r="9" spans="1:8" ht="38.25" x14ac:dyDescent="0.2">
      <c r="A9" s="55" t="s">
        <v>113</v>
      </c>
      <c r="B9" s="29" t="str">
        <f>'Sažetak '!B13</f>
        <v>Ostvarenje / izvršenje 
01.01.-31.12.'24.</v>
      </c>
      <c r="C9" s="29" t="str">
        <f>'Sažetak '!C13</f>
        <v>Izvorni plan 
2025.</v>
      </c>
      <c r="D9" s="29" t="str">
        <f>'Sažetak '!D13</f>
        <v>Tekući plan 
2025.</v>
      </c>
      <c r="E9" s="29" t="str">
        <f>'Sažetak '!E13</f>
        <v>Ostvarenje / izvršenje 
01.01.-31.12.25.</v>
      </c>
      <c r="F9" s="36" t="s">
        <v>190</v>
      </c>
      <c r="G9" s="36" t="s">
        <v>191</v>
      </c>
    </row>
    <row r="10" spans="1:8" s="4" customFormat="1" ht="11.25" x14ac:dyDescent="0.2">
      <c r="A10" s="53">
        <v>1</v>
      </c>
      <c r="B10" s="53">
        <v>2</v>
      </c>
      <c r="C10" s="53">
        <v>3</v>
      </c>
      <c r="D10" s="53">
        <v>4</v>
      </c>
      <c r="E10" s="53">
        <v>5</v>
      </c>
      <c r="F10" s="53" t="s">
        <v>114</v>
      </c>
      <c r="G10" s="54" t="s">
        <v>115</v>
      </c>
    </row>
    <row r="11" spans="1:8" x14ac:dyDescent="0.2">
      <c r="A11" s="7" t="s">
        <v>1</v>
      </c>
      <c r="B11" s="99">
        <f>B12+B35+B42+B46+B54+B63</f>
        <v>1106366.6800000002</v>
      </c>
      <c r="C11" s="99">
        <f t="shared" ref="C11:E11" si="0">C12+C35+C42+C46+C54+C63</f>
        <v>1369046</v>
      </c>
      <c r="D11" s="99">
        <f t="shared" si="0"/>
        <v>1369046</v>
      </c>
      <c r="E11" s="99">
        <f t="shared" si="0"/>
        <v>1223088.0199999998</v>
      </c>
      <c r="F11" s="105">
        <f>IFERROR(E11/B11*100,"-")</f>
        <v>110.54996884034863</v>
      </c>
      <c r="G11" s="105">
        <f>IFERROR(E11/D11*100,"-")</f>
        <v>89.33870885273393</v>
      </c>
      <c r="H11" s="83"/>
    </row>
    <row r="12" spans="1:8" x14ac:dyDescent="0.2">
      <c r="A12" s="51" t="s">
        <v>2</v>
      </c>
      <c r="B12" s="100">
        <v>1023480.05</v>
      </c>
      <c r="C12" s="100">
        <v>1261778</v>
      </c>
      <c r="D12" s="100">
        <v>1261778</v>
      </c>
      <c r="E12" s="100">
        <v>1122166.3999999999</v>
      </c>
      <c r="F12" s="106">
        <f t="shared" ref="F12:F73" si="1">IFERROR(E12/B12*100,"-")</f>
        <v>109.64223484375684</v>
      </c>
      <c r="G12" s="106">
        <f t="shared" ref="G12:G75" si="2">IFERROR(E12/D12*100,"-")</f>
        <v>88.935327767642164</v>
      </c>
      <c r="H12" s="83"/>
    </row>
    <row r="13" spans="1:8" x14ac:dyDescent="0.2">
      <c r="A13" s="48" t="s">
        <v>3</v>
      </c>
      <c r="B13" s="100">
        <v>0</v>
      </c>
      <c r="C13" s="100">
        <v>0</v>
      </c>
      <c r="D13" s="100">
        <v>0</v>
      </c>
      <c r="E13" s="100">
        <v>0</v>
      </c>
      <c r="F13" s="106" t="str">
        <f t="shared" si="1"/>
        <v>-</v>
      </c>
      <c r="G13" s="106" t="str">
        <f t="shared" si="2"/>
        <v>-</v>
      </c>
      <c r="H13" s="83"/>
    </row>
    <row r="14" spans="1:8" x14ac:dyDescent="0.2">
      <c r="A14" s="49" t="s">
        <v>4</v>
      </c>
      <c r="B14" s="22">
        <v>0</v>
      </c>
      <c r="C14" s="101">
        <v>0</v>
      </c>
      <c r="D14" s="101">
        <v>0</v>
      </c>
      <c r="E14" s="22">
        <v>0</v>
      </c>
      <c r="F14" s="107" t="str">
        <f t="shared" si="1"/>
        <v>-</v>
      </c>
      <c r="G14" s="106" t="str">
        <f t="shared" si="2"/>
        <v>-</v>
      </c>
      <c r="H14" s="83"/>
    </row>
    <row r="15" spans="1:8" x14ac:dyDescent="0.2">
      <c r="A15" s="48" t="s">
        <v>5</v>
      </c>
      <c r="B15" s="100">
        <v>0</v>
      </c>
      <c r="C15" s="100">
        <v>0</v>
      </c>
      <c r="D15" s="100">
        <v>0</v>
      </c>
      <c r="E15" s="100">
        <v>0</v>
      </c>
      <c r="F15" s="106" t="str">
        <f t="shared" si="1"/>
        <v>-</v>
      </c>
      <c r="G15" s="106" t="str">
        <f t="shared" si="2"/>
        <v>-</v>
      </c>
      <c r="H15" s="83"/>
    </row>
    <row r="16" spans="1:8" x14ac:dyDescent="0.2">
      <c r="A16" s="49" t="s">
        <v>6</v>
      </c>
      <c r="B16" s="22">
        <v>0</v>
      </c>
      <c r="C16" s="101">
        <v>0</v>
      </c>
      <c r="D16" s="101">
        <v>0</v>
      </c>
      <c r="E16" s="22">
        <v>0</v>
      </c>
      <c r="F16" s="107" t="str">
        <f t="shared" si="1"/>
        <v>-</v>
      </c>
      <c r="G16" s="106" t="str">
        <f t="shared" si="2"/>
        <v>-</v>
      </c>
      <c r="H16" s="83"/>
    </row>
    <row r="17" spans="1:8" x14ac:dyDescent="0.2">
      <c r="A17" s="49" t="s">
        <v>205</v>
      </c>
      <c r="B17" s="22">
        <v>0</v>
      </c>
      <c r="C17" s="101">
        <v>0</v>
      </c>
      <c r="D17" s="101">
        <v>0</v>
      </c>
      <c r="E17" s="22">
        <v>0</v>
      </c>
      <c r="F17" s="107" t="str">
        <f t="shared" si="1"/>
        <v>-</v>
      </c>
      <c r="G17" s="106" t="str">
        <f t="shared" si="2"/>
        <v>-</v>
      </c>
      <c r="H17" s="83"/>
    </row>
    <row r="18" spans="1:8" x14ac:dyDescent="0.2">
      <c r="A18" s="49" t="s">
        <v>197</v>
      </c>
      <c r="B18" s="22">
        <v>0</v>
      </c>
      <c r="C18" s="101">
        <v>0</v>
      </c>
      <c r="D18" s="101">
        <v>0</v>
      </c>
      <c r="E18" s="22">
        <v>0</v>
      </c>
      <c r="F18" s="107" t="str">
        <f t="shared" si="1"/>
        <v>-</v>
      </c>
      <c r="G18" s="106" t="str">
        <f t="shared" si="2"/>
        <v>-</v>
      </c>
      <c r="H18" s="83"/>
    </row>
    <row r="19" spans="1:8" x14ac:dyDescent="0.2">
      <c r="A19" s="49" t="s">
        <v>198</v>
      </c>
      <c r="B19" s="22">
        <v>0</v>
      </c>
      <c r="C19" s="101">
        <v>0</v>
      </c>
      <c r="D19" s="101">
        <v>0</v>
      </c>
      <c r="E19" s="22">
        <v>0</v>
      </c>
      <c r="F19" s="107" t="str">
        <f t="shared" si="1"/>
        <v>-</v>
      </c>
      <c r="G19" s="106" t="str">
        <f t="shared" si="2"/>
        <v>-</v>
      </c>
      <c r="H19" s="83"/>
    </row>
    <row r="20" spans="1:8" x14ac:dyDescent="0.2">
      <c r="A20" s="48" t="s">
        <v>221</v>
      </c>
      <c r="B20" s="100">
        <v>0</v>
      </c>
      <c r="C20" s="100">
        <v>0</v>
      </c>
      <c r="D20" s="100">
        <v>0</v>
      </c>
      <c r="E20" s="100">
        <v>0</v>
      </c>
      <c r="F20" s="106" t="str">
        <f t="shared" si="1"/>
        <v>-</v>
      </c>
      <c r="G20" s="106" t="str">
        <f t="shared" si="2"/>
        <v>-</v>
      </c>
      <c r="H20" s="83"/>
    </row>
    <row r="21" spans="1:8" x14ac:dyDescent="0.2">
      <c r="A21" s="49" t="s">
        <v>222</v>
      </c>
      <c r="B21" s="22">
        <v>0</v>
      </c>
      <c r="C21" s="101">
        <v>0</v>
      </c>
      <c r="D21" s="101">
        <v>0</v>
      </c>
      <c r="E21" s="22">
        <v>0</v>
      </c>
      <c r="F21" s="107" t="str">
        <f t="shared" si="1"/>
        <v>-</v>
      </c>
      <c r="G21" s="106" t="str">
        <f t="shared" si="2"/>
        <v>-</v>
      </c>
      <c r="H21" s="83"/>
    </row>
    <row r="22" spans="1:8" x14ac:dyDescent="0.2">
      <c r="A22" s="49" t="s">
        <v>223</v>
      </c>
      <c r="B22" s="22">
        <v>0</v>
      </c>
      <c r="C22" s="101">
        <v>0</v>
      </c>
      <c r="D22" s="101">
        <v>0</v>
      </c>
      <c r="E22" s="22">
        <v>0</v>
      </c>
      <c r="F22" s="107" t="str">
        <f t="shared" si="1"/>
        <v>-</v>
      </c>
      <c r="G22" s="106" t="str">
        <f t="shared" si="2"/>
        <v>-</v>
      </c>
      <c r="H22" s="83"/>
    </row>
    <row r="23" spans="1:8" x14ac:dyDescent="0.2">
      <c r="A23" s="48" t="s">
        <v>224</v>
      </c>
      <c r="B23" s="100">
        <v>1017098.66</v>
      </c>
      <c r="C23" s="100">
        <v>0</v>
      </c>
      <c r="D23" s="100">
        <v>0</v>
      </c>
      <c r="E23" s="100">
        <v>1098441.94</v>
      </c>
      <c r="F23" s="106">
        <f t="shared" si="1"/>
        <v>107.99758009709697</v>
      </c>
      <c r="G23" s="106" t="str">
        <f t="shared" si="2"/>
        <v>-</v>
      </c>
      <c r="H23" s="83"/>
    </row>
    <row r="24" spans="1:8" x14ac:dyDescent="0.2">
      <c r="A24" s="49" t="s">
        <v>225</v>
      </c>
      <c r="B24" s="101">
        <v>1017098.66</v>
      </c>
      <c r="C24" s="101">
        <v>0</v>
      </c>
      <c r="D24" s="101">
        <v>0</v>
      </c>
      <c r="E24" s="101">
        <v>1098100.82</v>
      </c>
      <c r="F24" s="107">
        <f t="shared" si="1"/>
        <v>107.96404156112054</v>
      </c>
      <c r="G24" s="106" t="str">
        <f t="shared" si="2"/>
        <v>-</v>
      </c>
      <c r="H24" s="83"/>
    </row>
    <row r="25" spans="1:8" x14ac:dyDescent="0.2">
      <c r="A25" s="49" t="s">
        <v>226</v>
      </c>
      <c r="B25" s="22">
        <v>0</v>
      </c>
      <c r="C25" s="101">
        <v>0</v>
      </c>
      <c r="D25" s="101">
        <v>0</v>
      </c>
      <c r="E25" s="22">
        <v>341.12</v>
      </c>
      <c r="F25" s="107" t="str">
        <f t="shared" si="1"/>
        <v>-</v>
      </c>
      <c r="G25" s="106" t="str">
        <f t="shared" si="2"/>
        <v>-</v>
      </c>
      <c r="H25" s="83"/>
    </row>
    <row r="26" spans="1:8" x14ac:dyDescent="0.2">
      <c r="A26" s="48" t="s">
        <v>7</v>
      </c>
      <c r="B26" s="100">
        <v>0</v>
      </c>
      <c r="C26" s="100">
        <v>0</v>
      </c>
      <c r="D26" s="100">
        <v>0</v>
      </c>
      <c r="E26" s="100">
        <v>0</v>
      </c>
      <c r="F26" s="106" t="str">
        <f t="shared" si="1"/>
        <v>-</v>
      </c>
      <c r="G26" s="106" t="str">
        <f t="shared" si="2"/>
        <v>-</v>
      </c>
      <c r="H26" s="83"/>
    </row>
    <row r="27" spans="1:8" x14ac:dyDescent="0.2">
      <c r="A27" s="49" t="s">
        <v>8</v>
      </c>
      <c r="B27" s="101">
        <v>0</v>
      </c>
      <c r="C27" s="101">
        <v>0</v>
      </c>
      <c r="D27" s="101">
        <v>0</v>
      </c>
      <c r="E27" s="101">
        <v>0</v>
      </c>
      <c r="F27" s="107"/>
      <c r="G27" s="106" t="str">
        <f t="shared" si="2"/>
        <v>-</v>
      </c>
      <c r="H27" s="83"/>
    </row>
    <row r="28" spans="1:8" x14ac:dyDescent="0.2">
      <c r="A28" s="49" t="s">
        <v>144</v>
      </c>
      <c r="B28" s="22">
        <v>0</v>
      </c>
      <c r="C28" s="101">
        <v>0</v>
      </c>
      <c r="D28" s="101">
        <v>0</v>
      </c>
      <c r="E28" s="22">
        <v>0</v>
      </c>
      <c r="F28" s="107" t="str">
        <f t="shared" si="1"/>
        <v>-</v>
      </c>
      <c r="G28" s="106" t="str">
        <f t="shared" si="2"/>
        <v>-</v>
      </c>
      <c r="H28" s="83"/>
    </row>
    <row r="29" spans="1:8" x14ac:dyDescent="0.2">
      <c r="A29" s="48" t="s">
        <v>254</v>
      </c>
      <c r="B29" s="100">
        <v>6381.39</v>
      </c>
      <c r="C29" s="100">
        <v>0</v>
      </c>
      <c r="D29" s="100">
        <v>0</v>
      </c>
      <c r="E29" s="100">
        <v>23724.46</v>
      </c>
      <c r="F29" s="107">
        <f t="shared" si="1"/>
        <v>371.77574164876302</v>
      </c>
      <c r="G29" s="106" t="str">
        <f t="shared" si="2"/>
        <v>-</v>
      </c>
      <c r="H29" s="83"/>
    </row>
    <row r="30" spans="1:8" x14ac:dyDescent="0.2">
      <c r="A30" s="49" t="s">
        <v>255</v>
      </c>
      <c r="B30" s="22">
        <v>3382.67</v>
      </c>
      <c r="C30" s="101">
        <v>0</v>
      </c>
      <c r="D30" s="101">
        <v>0</v>
      </c>
      <c r="E30" s="22">
        <v>13896.09</v>
      </c>
      <c r="F30" s="107">
        <f t="shared" si="1"/>
        <v>410.80241347811051</v>
      </c>
      <c r="G30" s="106" t="str">
        <f t="shared" si="2"/>
        <v>-</v>
      </c>
      <c r="H30" s="83"/>
    </row>
    <row r="31" spans="1:8" x14ac:dyDescent="0.2">
      <c r="A31" s="49" t="s">
        <v>256</v>
      </c>
      <c r="B31" s="22">
        <v>0</v>
      </c>
      <c r="C31" s="101">
        <v>0</v>
      </c>
      <c r="D31" s="101">
        <v>0</v>
      </c>
      <c r="E31" s="22">
        <v>0</v>
      </c>
      <c r="F31" s="107" t="str">
        <f t="shared" si="1"/>
        <v>-</v>
      </c>
      <c r="G31" s="106" t="str">
        <f t="shared" si="2"/>
        <v>-</v>
      </c>
      <c r="H31" s="83"/>
    </row>
    <row r="32" spans="1:8" x14ac:dyDescent="0.2">
      <c r="A32" s="49" t="s">
        <v>257</v>
      </c>
      <c r="B32" s="22">
        <v>2998.72</v>
      </c>
      <c r="C32" s="101">
        <v>0</v>
      </c>
      <c r="D32" s="101">
        <v>0</v>
      </c>
      <c r="E32" s="101">
        <v>9828.3700000000008</v>
      </c>
      <c r="F32" s="107">
        <f t="shared" si="1"/>
        <v>327.75217426101813</v>
      </c>
      <c r="G32" s="106" t="str">
        <f t="shared" si="2"/>
        <v>-</v>
      </c>
      <c r="H32" s="83"/>
    </row>
    <row r="33" spans="1:8" x14ac:dyDescent="0.2">
      <c r="A33" s="49" t="s">
        <v>258</v>
      </c>
      <c r="B33" s="22">
        <v>0</v>
      </c>
      <c r="C33" s="101">
        <v>0</v>
      </c>
      <c r="D33" s="101">
        <v>0</v>
      </c>
      <c r="E33" s="22">
        <v>0</v>
      </c>
      <c r="F33" s="107" t="str">
        <f t="shared" si="1"/>
        <v>-</v>
      </c>
      <c r="G33" s="106" t="str">
        <f t="shared" si="2"/>
        <v>-</v>
      </c>
      <c r="H33" s="83"/>
    </row>
    <row r="34" spans="1:8" ht="7.5" customHeight="1" x14ac:dyDescent="0.2">
      <c r="A34" s="49"/>
      <c r="B34" s="101"/>
      <c r="C34" s="101"/>
      <c r="D34" s="101"/>
      <c r="E34" s="101"/>
      <c r="F34" s="107"/>
      <c r="G34" s="106"/>
      <c r="H34" s="83"/>
    </row>
    <row r="35" spans="1:8" x14ac:dyDescent="0.2">
      <c r="A35" s="51" t="s">
        <v>9</v>
      </c>
      <c r="B35" s="100">
        <v>192.02</v>
      </c>
      <c r="C35" s="100">
        <v>255</v>
      </c>
      <c r="D35" s="100">
        <v>255</v>
      </c>
      <c r="E35" s="100">
        <v>108.94</v>
      </c>
      <c r="F35" s="106">
        <f>IFERROR(E35/B35*100,"-")</f>
        <v>56.733673575669194</v>
      </c>
      <c r="G35" s="106">
        <f t="shared" si="2"/>
        <v>42.721568627450978</v>
      </c>
      <c r="H35" s="83"/>
    </row>
    <row r="36" spans="1:8" x14ac:dyDescent="0.2">
      <c r="A36" s="48" t="s">
        <v>10</v>
      </c>
      <c r="B36" s="100">
        <v>192.02</v>
      </c>
      <c r="C36" s="100">
        <v>0</v>
      </c>
      <c r="D36" s="100">
        <v>0</v>
      </c>
      <c r="E36" s="100">
        <v>108.94</v>
      </c>
      <c r="F36" s="106">
        <f t="shared" si="1"/>
        <v>56.733673575669194</v>
      </c>
      <c r="G36" s="106" t="str">
        <f t="shared" si="2"/>
        <v>-</v>
      </c>
      <c r="H36" s="83"/>
    </row>
    <row r="37" spans="1:8" x14ac:dyDescent="0.2">
      <c r="A37" s="49" t="s">
        <v>11</v>
      </c>
      <c r="B37" s="101">
        <v>192.02</v>
      </c>
      <c r="C37" s="101">
        <v>0</v>
      </c>
      <c r="D37" s="101">
        <v>0</v>
      </c>
      <c r="E37" s="101">
        <v>108.94</v>
      </c>
      <c r="F37" s="107">
        <f t="shared" si="1"/>
        <v>56.733673575669194</v>
      </c>
      <c r="G37" s="106" t="str">
        <f t="shared" si="2"/>
        <v>-</v>
      </c>
      <c r="H37" s="83"/>
    </row>
    <row r="38" spans="1:8" x14ac:dyDescent="0.2">
      <c r="A38" s="49" t="s">
        <v>12</v>
      </c>
      <c r="B38" s="22">
        <v>0</v>
      </c>
      <c r="C38" s="101">
        <v>0</v>
      </c>
      <c r="D38" s="101">
        <v>0</v>
      </c>
      <c r="E38" s="22">
        <v>0</v>
      </c>
      <c r="F38" s="107" t="str">
        <f t="shared" si="1"/>
        <v>-</v>
      </c>
      <c r="G38" s="106" t="str">
        <f t="shared" si="2"/>
        <v>-</v>
      </c>
      <c r="H38" s="83"/>
    </row>
    <row r="39" spans="1:8" x14ac:dyDescent="0.2">
      <c r="A39" s="49" t="s">
        <v>227</v>
      </c>
      <c r="B39" s="22">
        <v>0</v>
      </c>
      <c r="C39" s="101">
        <v>0</v>
      </c>
      <c r="D39" s="101">
        <v>0</v>
      </c>
      <c r="E39" s="22">
        <v>0</v>
      </c>
      <c r="F39" s="107" t="str">
        <f t="shared" si="1"/>
        <v>-</v>
      </c>
      <c r="G39" s="106" t="str">
        <f t="shared" si="2"/>
        <v>-</v>
      </c>
      <c r="H39" s="83"/>
    </row>
    <row r="40" spans="1:8" x14ac:dyDescent="0.2">
      <c r="A40" s="49" t="s">
        <v>199</v>
      </c>
      <c r="B40" s="22">
        <v>0</v>
      </c>
      <c r="C40" s="101">
        <v>0</v>
      </c>
      <c r="D40" s="101">
        <v>0</v>
      </c>
      <c r="E40" s="22">
        <v>0</v>
      </c>
      <c r="F40" s="107" t="str">
        <f t="shared" si="1"/>
        <v>-</v>
      </c>
      <c r="G40" s="106" t="str">
        <f t="shared" si="2"/>
        <v>-</v>
      </c>
      <c r="H40" s="83"/>
    </row>
    <row r="41" spans="1:8" ht="7.5" customHeight="1" x14ac:dyDescent="0.2">
      <c r="A41" s="49"/>
      <c r="B41" s="101"/>
      <c r="C41" s="101"/>
      <c r="D41" s="101"/>
      <c r="E41" s="101"/>
      <c r="F41" s="107"/>
      <c r="G41" s="106"/>
      <c r="H41" s="83"/>
    </row>
    <row r="42" spans="1:8" x14ac:dyDescent="0.2">
      <c r="A42" s="51" t="s">
        <v>13</v>
      </c>
      <c r="B42" s="100">
        <v>5271.12</v>
      </c>
      <c r="C42" s="100">
        <v>6200</v>
      </c>
      <c r="D42" s="100">
        <v>6200</v>
      </c>
      <c r="E42" s="100">
        <v>4867.8</v>
      </c>
      <c r="F42" s="106">
        <f t="shared" si="1"/>
        <v>92.3484951964668</v>
      </c>
      <c r="G42" s="106">
        <f t="shared" si="2"/>
        <v>78.512903225806454</v>
      </c>
      <c r="H42" s="83"/>
    </row>
    <row r="43" spans="1:8" x14ac:dyDescent="0.2">
      <c r="A43" s="48" t="s">
        <v>14</v>
      </c>
      <c r="B43" s="100">
        <v>5271.12</v>
      </c>
      <c r="C43" s="100">
        <v>0</v>
      </c>
      <c r="D43" s="100">
        <v>0</v>
      </c>
      <c r="E43" s="100">
        <v>4867.8</v>
      </c>
      <c r="F43" s="106">
        <f t="shared" si="1"/>
        <v>92.3484951964668</v>
      </c>
      <c r="G43" s="106" t="str">
        <f t="shared" si="2"/>
        <v>-</v>
      </c>
      <c r="H43" s="83"/>
    </row>
    <row r="44" spans="1:8" x14ac:dyDescent="0.2">
      <c r="A44" s="49" t="s">
        <v>15</v>
      </c>
      <c r="B44" s="101">
        <v>5271.12</v>
      </c>
      <c r="C44" s="101">
        <v>0</v>
      </c>
      <c r="D44" s="101">
        <v>0</v>
      </c>
      <c r="E44" s="101">
        <v>4867.8</v>
      </c>
      <c r="F44" s="107">
        <f t="shared" si="1"/>
        <v>92.3484951964668</v>
      </c>
      <c r="G44" s="106" t="str">
        <f t="shared" si="2"/>
        <v>-</v>
      </c>
      <c r="H44" s="83"/>
    </row>
    <row r="45" spans="1:8" ht="7.5" customHeight="1" x14ac:dyDescent="0.2">
      <c r="A45" s="49"/>
      <c r="B45" s="101"/>
      <c r="C45" s="101"/>
      <c r="D45" s="101"/>
      <c r="E45" s="101"/>
      <c r="F45" s="107"/>
      <c r="G45" s="106"/>
      <c r="H45" s="83"/>
    </row>
    <row r="46" spans="1:8" ht="25.5" x14ac:dyDescent="0.2">
      <c r="A46" s="51" t="s">
        <v>206</v>
      </c>
      <c r="B46" s="100">
        <v>5587.28</v>
      </c>
      <c r="C46" s="100">
        <v>4396</v>
      </c>
      <c r="D46" s="100">
        <v>4396</v>
      </c>
      <c r="E46" s="100">
        <v>5113.9799999999996</v>
      </c>
      <c r="F46" s="106">
        <f t="shared" si="1"/>
        <v>91.52897295285004</v>
      </c>
      <c r="G46" s="106">
        <f t="shared" si="2"/>
        <v>116.33257506824384</v>
      </c>
      <c r="H46" s="83"/>
    </row>
    <row r="47" spans="1:8" x14ac:dyDescent="0.2">
      <c r="A47" s="48" t="s">
        <v>16</v>
      </c>
      <c r="B47" s="100">
        <v>3079.76</v>
      </c>
      <c r="C47" s="100">
        <v>0</v>
      </c>
      <c r="D47" s="100">
        <v>0</v>
      </c>
      <c r="E47" s="100">
        <v>3464.97</v>
      </c>
      <c r="F47" s="106">
        <f t="shared" si="1"/>
        <v>112.50779281502454</v>
      </c>
      <c r="G47" s="106" t="str">
        <f t="shared" si="2"/>
        <v>-</v>
      </c>
      <c r="H47" s="83"/>
    </row>
    <row r="48" spans="1:8" x14ac:dyDescent="0.2">
      <c r="A48" s="49" t="s">
        <v>228</v>
      </c>
      <c r="B48" s="22">
        <v>0</v>
      </c>
      <c r="C48" s="100">
        <v>0</v>
      </c>
      <c r="D48" s="100">
        <v>0</v>
      </c>
      <c r="E48" s="22">
        <v>0</v>
      </c>
      <c r="F48" s="106" t="str">
        <f t="shared" si="1"/>
        <v>-</v>
      </c>
      <c r="G48" s="106" t="str">
        <f t="shared" si="2"/>
        <v>-</v>
      </c>
      <c r="H48" s="83"/>
    </row>
    <row r="49" spans="1:8" x14ac:dyDescent="0.2">
      <c r="A49" s="49" t="s">
        <v>17</v>
      </c>
      <c r="B49" s="22">
        <v>3079.76</v>
      </c>
      <c r="C49" s="101">
        <v>0</v>
      </c>
      <c r="D49" s="101">
        <v>0</v>
      </c>
      <c r="E49" s="101">
        <v>3464.97</v>
      </c>
      <c r="F49" s="107">
        <f t="shared" si="1"/>
        <v>112.50779281502454</v>
      </c>
      <c r="G49" s="106" t="str">
        <f t="shared" si="2"/>
        <v>-</v>
      </c>
      <c r="H49" s="83"/>
    </row>
    <row r="50" spans="1:8" ht="25.5" x14ac:dyDescent="0.2">
      <c r="A50" s="48" t="s">
        <v>207</v>
      </c>
      <c r="B50" s="100">
        <v>2507.52</v>
      </c>
      <c r="C50" s="100">
        <v>0</v>
      </c>
      <c r="D50" s="100">
        <v>0</v>
      </c>
      <c r="E50" s="100">
        <v>1649.01</v>
      </c>
      <c r="F50" s="106">
        <f t="shared" si="1"/>
        <v>65.762586140888217</v>
      </c>
      <c r="G50" s="106" t="str">
        <f t="shared" si="2"/>
        <v>-</v>
      </c>
      <c r="H50" s="83"/>
    </row>
    <row r="51" spans="1:8" x14ac:dyDescent="0.2">
      <c r="A51" s="49" t="s">
        <v>192</v>
      </c>
      <c r="B51" s="101">
        <v>2507.52</v>
      </c>
      <c r="C51" s="101">
        <v>0</v>
      </c>
      <c r="D51" s="101">
        <v>0</v>
      </c>
      <c r="E51" s="22">
        <v>1649.01</v>
      </c>
      <c r="F51" s="107">
        <f t="shared" si="1"/>
        <v>65.762586140888217</v>
      </c>
      <c r="G51" s="106" t="str">
        <f t="shared" si="2"/>
        <v>-</v>
      </c>
      <c r="H51" s="83"/>
    </row>
    <row r="52" spans="1:8" x14ac:dyDescent="0.2">
      <c r="A52" s="49" t="s">
        <v>208</v>
      </c>
      <c r="B52" s="22">
        <v>0</v>
      </c>
      <c r="C52" s="101">
        <v>0</v>
      </c>
      <c r="D52" s="101">
        <v>0</v>
      </c>
      <c r="E52" s="22">
        <v>0</v>
      </c>
      <c r="F52" s="107" t="str">
        <f t="shared" si="1"/>
        <v>-</v>
      </c>
      <c r="G52" s="106" t="str">
        <f t="shared" si="2"/>
        <v>-</v>
      </c>
      <c r="H52" s="83"/>
    </row>
    <row r="53" spans="1:8" x14ac:dyDescent="0.2">
      <c r="A53" s="49"/>
      <c r="B53" s="101"/>
      <c r="C53" s="101"/>
      <c r="D53" s="101"/>
      <c r="E53" s="101"/>
      <c r="F53" s="107"/>
      <c r="G53" s="106"/>
      <c r="H53" s="83"/>
    </row>
    <row r="54" spans="1:8" x14ac:dyDescent="0.2">
      <c r="A54" s="51" t="s">
        <v>229</v>
      </c>
      <c r="B54" s="102">
        <v>71836.210000000006</v>
      </c>
      <c r="C54" s="100">
        <v>96417</v>
      </c>
      <c r="D54" s="100">
        <v>96417</v>
      </c>
      <c r="E54" s="102">
        <v>90830.9</v>
      </c>
      <c r="F54" s="106">
        <f t="shared" si="1"/>
        <v>126.44166500432024</v>
      </c>
      <c r="G54" s="106">
        <f t="shared" si="2"/>
        <v>94.206312164867185</v>
      </c>
      <c r="H54" s="83"/>
    </row>
    <row r="55" spans="1:8" x14ac:dyDescent="0.2">
      <c r="A55" s="48" t="s">
        <v>250</v>
      </c>
      <c r="B55" s="100">
        <v>71836.210000000006</v>
      </c>
      <c r="C55" s="100">
        <v>0</v>
      </c>
      <c r="D55" s="100">
        <v>0</v>
      </c>
      <c r="E55" s="100">
        <v>90830.9</v>
      </c>
      <c r="F55" s="106">
        <f t="shared" si="1"/>
        <v>126.44166500432024</v>
      </c>
      <c r="G55" s="106" t="str">
        <f t="shared" si="2"/>
        <v>-</v>
      </c>
      <c r="H55" s="83"/>
    </row>
    <row r="56" spans="1:8" x14ac:dyDescent="0.2">
      <c r="A56" s="49" t="s">
        <v>251</v>
      </c>
      <c r="B56" s="101">
        <v>71706.210000000006</v>
      </c>
      <c r="C56" s="100">
        <v>0</v>
      </c>
      <c r="D56" s="100">
        <v>0</v>
      </c>
      <c r="E56" s="101">
        <v>86074.16</v>
      </c>
      <c r="F56" s="107">
        <f t="shared" si="1"/>
        <v>120.03724642537934</v>
      </c>
      <c r="G56" s="106" t="str">
        <f t="shared" si="2"/>
        <v>-</v>
      </c>
      <c r="H56" s="83"/>
    </row>
    <row r="57" spans="1:8" x14ac:dyDescent="0.2">
      <c r="A57" s="49" t="s">
        <v>252</v>
      </c>
      <c r="B57" s="22">
        <v>130</v>
      </c>
      <c r="C57" s="100">
        <v>0</v>
      </c>
      <c r="D57" s="100">
        <v>0</v>
      </c>
      <c r="E57" s="22">
        <v>4756.74</v>
      </c>
      <c r="F57" s="107">
        <f t="shared" si="1"/>
        <v>3659.0307692307688</v>
      </c>
      <c r="G57" s="106" t="str">
        <f t="shared" si="2"/>
        <v>-</v>
      </c>
      <c r="H57" s="83"/>
    </row>
    <row r="58" spans="1:8" x14ac:dyDescent="0.2">
      <c r="A58" s="49" t="s">
        <v>253</v>
      </c>
      <c r="B58" s="22">
        <v>0</v>
      </c>
      <c r="C58" s="100">
        <v>0</v>
      </c>
      <c r="D58" s="100">
        <v>0</v>
      </c>
      <c r="E58" s="22">
        <v>0</v>
      </c>
      <c r="F58" s="107" t="str">
        <f t="shared" si="1"/>
        <v>-</v>
      </c>
      <c r="G58" s="106" t="str">
        <f t="shared" si="2"/>
        <v>-</v>
      </c>
      <c r="H58" s="83"/>
    </row>
    <row r="59" spans="1:8" x14ac:dyDescent="0.2">
      <c r="A59" s="49"/>
      <c r="B59" s="100"/>
      <c r="C59" s="100"/>
      <c r="D59" s="100"/>
      <c r="E59" s="100"/>
      <c r="F59" s="107"/>
      <c r="G59" s="106"/>
      <c r="H59" s="83"/>
    </row>
    <row r="60" spans="1:8" x14ac:dyDescent="0.2">
      <c r="A60" s="48" t="s">
        <v>230</v>
      </c>
      <c r="B60" s="100">
        <v>0</v>
      </c>
      <c r="C60" s="100">
        <v>0</v>
      </c>
      <c r="D60" s="100">
        <v>0</v>
      </c>
      <c r="E60" s="100">
        <v>0</v>
      </c>
      <c r="F60" s="107" t="str">
        <f t="shared" si="1"/>
        <v>-</v>
      </c>
      <c r="G60" s="106" t="str">
        <f t="shared" si="2"/>
        <v>-</v>
      </c>
      <c r="H60" s="83"/>
    </row>
    <row r="61" spans="1:8" x14ac:dyDescent="0.2">
      <c r="A61" s="49" t="s">
        <v>231</v>
      </c>
      <c r="B61" s="22">
        <v>0</v>
      </c>
      <c r="C61" s="101">
        <v>0</v>
      </c>
      <c r="D61" s="101">
        <v>0</v>
      </c>
      <c r="E61" s="22">
        <v>0</v>
      </c>
      <c r="F61" s="107" t="str">
        <f t="shared" si="1"/>
        <v>-</v>
      </c>
      <c r="G61" s="106" t="str">
        <f t="shared" si="2"/>
        <v>-</v>
      </c>
      <c r="H61" s="83"/>
    </row>
    <row r="62" spans="1:8" x14ac:dyDescent="0.2">
      <c r="A62" s="49"/>
      <c r="B62" s="101"/>
      <c r="C62" s="101"/>
      <c r="D62" s="101"/>
      <c r="E62" s="101"/>
      <c r="F62" s="107"/>
      <c r="G62" s="106"/>
      <c r="H62" s="83"/>
    </row>
    <row r="63" spans="1:8" x14ac:dyDescent="0.2">
      <c r="A63" s="51" t="s">
        <v>209</v>
      </c>
      <c r="B63" s="100">
        <v>0</v>
      </c>
      <c r="C63" s="96">
        <v>0</v>
      </c>
      <c r="D63" s="96">
        <v>0</v>
      </c>
      <c r="E63" s="100">
        <v>0</v>
      </c>
      <c r="F63" s="106" t="str">
        <f t="shared" si="1"/>
        <v>-</v>
      </c>
      <c r="G63" s="106" t="str">
        <f t="shared" si="2"/>
        <v>-</v>
      </c>
      <c r="H63" s="83"/>
    </row>
    <row r="64" spans="1:8" x14ac:dyDescent="0.2">
      <c r="A64" s="48" t="s">
        <v>232</v>
      </c>
      <c r="B64" s="100">
        <v>0</v>
      </c>
      <c r="C64" s="100">
        <v>0</v>
      </c>
      <c r="D64" s="100">
        <v>0</v>
      </c>
      <c r="E64" s="100">
        <v>0</v>
      </c>
      <c r="F64" s="106" t="str">
        <f t="shared" si="1"/>
        <v>-</v>
      </c>
      <c r="G64" s="106" t="str">
        <f t="shared" si="2"/>
        <v>-</v>
      </c>
      <c r="H64" s="83"/>
    </row>
    <row r="65" spans="1:8" x14ac:dyDescent="0.2">
      <c r="A65" s="49" t="s">
        <v>233</v>
      </c>
      <c r="B65" s="22">
        <v>0</v>
      </c>
      <c r="C65" s="101">
        <v>0</v>
      </c>
      <c r="D65" s="101">
        <v>0</v>
      </c>
      <c r="E65" s="22">
        <v>0</v>
      </c>
      <c r="F65" s="107" t="str">
        <f t="shared" si="1"/>
        <v>-</v>
      </c>
      <c r="G65" s="106" t="str">
        <f t="shared" si="2"/>
        <v>-</v>
      </c>
      <c r="H65" s="83"/>
    </row>
    <row r="66" spans="1:8" x14ac:dyDescent="0.2">
      <c r="A66" s="49"/>
      <c r="B66" s="101"/>
      <c r="C66" s="101"/>
      <c r="D66" s="101"/>
      <c r="E66" s="101"/>
      <c r="F66" s="107"/>
      <c r="G66" s="106"/>
      <c r="H66" s="83"/>
    </row>
    <row r="67" spans="1:8" x14ac:dyDescent="0.2">
      <c r="A67" s="49"/>
      <c r="B67" s="101"/>
      <c r="C67" s="101"/>
      <c r="D67" s="101"/>
      <c r="E67" s="101"/>
      <c r="F67" s="107"/>
      <c r="G67" s="106"/>
      <c r="H67" s="83"/>
    </row>
    <row r="68" spans="1:8" x14ac:dyDescent="0.2">
      <c r="A68" s="49"/>
      <c r="B68" s="101"/>
      <c r="C68" s="101"/>
      <c r="D68" s="101"/>
      <c r="E68" s="101"/>
      <c r="F68" s="107"/>
      <c r="G68" s="106"/>
      <c r="H68" s="83"/>
    </row>
    <row r="69" spans="1:8" x14ac:dyDescent="0.2">
      <c r="A69" s="7" t="s">
        <v>18</v>
      </c>
      <c r="B69" s="99">
        <f>B70</f>
        <v>0</v>
      </c>
      <c r="C69" s="99">
        <f t="shared" ref="C69:E71" si="3">C70</f>
        <v>0</v>
      </c>
      <c r="D69" s="99">
        <f t="shared" si="3"/>
        <v>0</v>
      </c>
      <c r="E69" s="99">
        <f t="shared" si="3"/>
        <v>0</v>
      </c>
      <c r="F69" s="105" t="str">
        <f t="shared" si="1"/>
        <v>-</v>
      </c>
      <c r="G69" s="105" t="str">
        <f t="shared" si="2"/>
        <v>-</v>
      </c>
      <c r="H69" s="83"/>
    </row>
    <row r="70" spans="1:8" x14ac:dyDescent="0.2">
      <c r="A70" s="51" t="s">
        <v>200</v>
      </c>
      <c r="B70" s="100">
        <f>B71</f>
        <v>0</v>
      </c>
      <c r="C70" s="100">
        <v>0</v>
      </c>
      <c r="D70" s="100">
        <v>0</v>
      </c>
      <c r="E70" s="100">
        <f t="shared" si="3"/>
        <v>0</v>
      </c>
      <c r="F70" s="106" t="str">
        <f t="shared" si="1"/>
        <v>-</v>
      </c>
      <c r="G70" s="106" t="str">
        <f t="shared" si="2"/>
        <v>-</v>
      </c>
      <c r="H70" s="83"/>
    </row>
    <row r="71" spans="1:8" x14ac:dyDescent="0.2">
      <c r="A71" s="48" t="s">
        <v>234</v>
      </c>
      <c r="B71" s="100">
        <f>B72</f>
        <v>0</v>
      </c>
      <c r="C71" s="100">
        <v>0</v>
      </c>
      <c r="D71" s="100">
        <v>0</v>
      </c>
      <c r="E71" s="100">
        <f t="shared" si="3"/>
        <v>0</v>
      </c>
      <c r="F71" s="106" t="str">
        <f t="shared" si="1"/>
        <v>-</v>
      </c>
      <c r="G71" s="106" t="str">
        <f t="shared" si="2"/>
        <v>-</v>
      </c>
      <c r="H71" s="83"/>
    </row>
    <row r="72" spans="1:8" x14ac:dyDescent="0.2">
      <c r="A72" s="49" t="s">
        <v>235</v>
      </c>
      <c r="B72" s="22">
        <v>0</v>
      </c>
      <c r="C72" s="100">
        <v>0</v>
      </c>
      <c r="D72" s="100">
        <v>0</v>
      </c>
      <c r="E72" s="22">
        <v>0</v>
      </c>
      <c r="F72" s="106" t="str">
        <f t="shared" si="1"/>
        <v>-</v>
      </c>
      <c r="G72" s="106" t="str">
        <f t="shared" si="2"/>
        <v>-</v>
      </c>
      <c r="H72" s="83"/>
    </row>
    <row r="73" spans="1:8" x14ac:dyDescent="0.2">
      <c r="A73" s="48" t="s">
        <v>201</v>
      </c>
      <c r="B73" s="100">
        <f>SUM(B74:B76)</f>
        <v>0</v>
      </c>
      <c r="C73" s="100">
        <v>0</v>
      </c>
      <c r="D73" s="100">
        <v>0</v>
      </c>
      <c r="E73" s="100">
        <f t="shared" ref="E73" si="4">SUM(E74:E76)</f>
        <v>0</v>
      </c>
      <c r="F73" s="106" t="str">
        <f t="shared" si="1"/>
        <v>-</v>
      </c>
      <c r="G73" s="106" t="str">
        <f t="shared" si="2"/>
        <v>-</v>
      </c>
      <c r="H73" s="83"/>
    </row>
    <row r="74" spans="1:8" x14ac:dyDescent="0.2">
      <c r="A74" s="49" t="s">
        <v>202</v>
      </c>
      <c r="B74" s="22">
        <v>0</v>
      </c>
      <c r="C74" s="101">
        <v>0</v>
      </c>
      <c r="D74" s="101">
        <v>0</v>
      </c>
      <c r="E74" s="22">
        <v>0</v>
      </c>
      <c r="F74" s="107" t="str">
        <f>IFERROR(E74/B74*100,"-")</f>
        <v>-</v>
      </c>
      <c r="G74" s="106" t="str">
        <f t="shared" si="2"/>
        <v>-</v>
      </c>
      <c r="H74" s="83"/>
    </row>
    <row r="75" spans="1:8" x14ac:dyDescent="0.2">
      <c r="A75" s="49" t="s">
        <v>203</v>
      </c>
      <c r="B75" s="22">
        <v>0</v>
      </c>
      <c r="C75" s="101">
        <v>0</v>
      </c>
      <c r="D75" s="101">
        <v>0</v>
      </c>
      <c r="E75" s="22">
        <v>0</v>
      </c>
      <c r="F75" s="107" t="str">
        <f>IFERROR(E75/B75*100,"-")</f>
        <v>-</v>
      </c>
      <c r="G75" s="106" t="str">
        <f t="shared" si="2"/>
        <v>-</v>
      </c>
      <c r="H75" s="83"/>
    </row>
    <row r="76" spans="1:8" x14ac:dyDescent="0.2">
      <c r="A76" s="49" t="s">
        <v>236</v>
      </c>
      <c r="B76" s="22">
        <v>0</v>
      </c>
      <c r="C76" s="101">
        <v>0</v>
      </c>
      <c r="D76" s="101">
        <v>0</v>
      </c>
      <c r="E76" s="22">
        <v>0</v>
      </c>
      <c r="F76" s="107" t="str">
        <f>IFERROR(E76/B76*100,"-")</f>
        <v>-</v>
      </c>
      <c r="G76" s="106" t="str">
        <f t="shared" ref="G76:G81" si="5">IFERROR(E76/D76*100,"-")</f>
        <v>-</v>
      </c>
      <c r="H76" s="83"/>
    </row>
    <row r="77" spans="1:8" x14ac:dyDescent="0.2">
      <c r="A77" s="48" t="s">
        <v>237</v>
      </c>
      <c r="B77" s="100">
        <f>B78</f>
        <v>0</v>
      </c>
      <c r="C77" s="100">
        <v>0</v>
      </c>
      <c r="D77" s="100">
        <v>0</v>
      </c>
      <c r="E77" s="100">
        <f t="shared" ref="E77" si="6">E78</f>
        <v>0</v>
      </c>
      <c r="F77" s="107" t="str">
        <f>IFERROR(E77/B77*100,"-")</f>
        <v>-</v>
      </c>
      <c r="G77" s="106" t="str">
        <f t="shared" si="5"/>
        <v>-</v>
      </c>
      <c r="H77" s="83"/>
    </row>
    <row r="78" spans="1:8" x14ac:dyDescent="0.2">
      <c r="A78" s="49" t="s">
        <v>238</v>
      </c>
      <c r="B78" s="22">
        <v>0</v>
      </c>
      <c r="C78" s="101">
        <v>0</v>
      </c>
      <c r="D78" s="101">
        <v>0</v>
      </c>
      <c r="E78" s="22">
        <v>0</v>
      </c>
      <c r="F78" s="107" t="str">
        <f>IFERROR(E78/B78*100,"-")</f>
        <v>-</v>
      </c>
      <c r="G78" s="106" t="str">
        <f t="shared" si="5"/>
        <v>-</v>
      </c>
      <c r="H78" s="83"/>
    </row>
    <row r="79" spans="1:8" x14ac:dyDescent="0.2">
      <c r="A79" s="49"/>
      <c r="B79" s="101"/>
      <c r="C79" s="101"/>
      <c r="D79" s="101"/>
      <c r="E79" s="101"/>
      <c r="F79" s="107"/>
      <c r="G79" s="106"/>
      <c r="H79" s="83"/>
    </row>
    <row r="80" spans="1:8" x14ac:dyDescent="0.2">
      <c r="A80" s="49"/>
      <c r="B80" s="101"/>
      <c r="C80" s="101"/>
      <c r="D80" s="101"/>
      <c r="E80" s="101"/>
      <c r="F80" s="107"/>
      <c r="G80" s="107"/>
      <c r="H80" s="83"/>
    </row>
    <row r="81" spans="1:8" x14ac:dyDescent="0.2">
      <c r="A81" s="57" t="s">
        <v>19</v>
      </c>
      <c r="B81" s="103">
        <f>B11+B69</f>
        <v>1106366.6800000002</v>
      </c>
      <c r="C81" s="103">
        <f t="shared" ref="C81:E81" si="7">C11+C69</f>
        <v>1369046</v>
      </c>
      <c r="D81" s="103">
        <f t="shared" si="7"/>
        <v>1369046</v>
      </c>
      <c r="E81" s="103">
        <f t="shared" si="7"/>
        <v>1223088.0199999998</v>
      </c>
      <c r="F81" s="92">
        <f t="shared" ref="F81" si="8">IFERROR(E81/B81*100,"-")</f>
        <v>110.54996884034863</v>
      </c>
      <c r="G81" s="92">
        <f t="shared" si="5"/>
        <v>89.33870885273393</v>
      </c>
      <c r="H81" s="83"/>
    </row>
    <row r="82" spans="1:8" x14ac:dyDescent="0.2">
      <c r="A82" s="51"/>
      <c r="B82" s="104"/>
      <c r="C82" s="104"/>
      <c r="D82" s="104"/>
      <c r="E82" s="104"/>
      <c r="F82" s="108"/>
      <c r="G82" s="109"/>
      <c r="H82" s="83"/>
    </row>
    <row r="83" spans="1:8" x14ac:dyDescent="0.2">
      <c r="A83" s="7" t="s">
        <v>20</v>
      </c>
      <c r="B83" s="99">
        <v>1107769.79</v>
      </c>
      <c r="C83" s="99">
        <v>1200271</v>
      </c>
      <c r="D83" s="99">
        <v>1200271</v>
      </c>
      <c r="E83" s="99">
        <v>1310858.26</v>
      </c>
      <c r="F83" s="105">
        <f t="shared" ref="F83:F146" si="9">IFERROR(E83/B83*100,"-")</f>
        <v>118.3330933767385</v>
      </c>
      <c r="G83" s="105">
        <f t="shared" ref="G83:G146" si="10">IFERROR(E83/D83*100,"-")</f>
        <v>109.2135242791003</v>
      </c>
      <c r="H83" s="83"/>
    </row>
    <row r="84" spans="1:8" s="5" customFormat="1" x14ac:dyDescent="0.2">
      <c r="A84" s="51" t="s">
        <v>21</v>
      </c>
      <c r="B84" s="100">
        <v>935777.79</v>
      </c>
      <c r="C84" s="100">
        <v>1005292</v>
      </c>
      <c r="D84" s="100">
        <v>1005292</v>
      </c>
      <c r="E84" s="100">
        <v>1119592.52</v>
      </c>
      <c r="F84" s="106">
        <f t="shared" si="9"/>
        <v>119.64298917588117</v>
      </c>
      <c r="G84" s="106">
        <f t="shared" si="10"/>
        <v>111.36988258137934</v>
      </c>
      <c r="H84" s="83"/>
    </row>
    <row r="85" spans="1:8" s="5" customFormat="1" x14ac:dyDescent="0.2">
      <c r="A85" s="48" t="s">
        <v>22</v>
      </c>
      <c r="B85" s="100">
        <v>773310.1</v>
      </c>
      <c r="C85" s="100">
        <v>0</v>
      </c>
      <c r="D85" s="100">
        <v>0</v>
      </c>
      <c r="E85" s="100">
        <v>927443.12</v>
      </c>
      <c r="F85" s="106">
        <f t="shared" si="9"/>
        <v>119.9315927724208</v>
      </c>
      <c r="G85" s="106" t="str">
        <f t="shared" si="10"/>
        <v>-</v>
      </c>
      <c r="H85" s="83"/>
    </row>
    <row r="86" spans="1:8" s="5" customFormat="1" x14ac:dyDescent="0.2">
      <c r="A86" s="49" t="s">
        <v>23</v>
      </c>
      <c r="B86" s="101">
        <v>764056.91</v>
      </c>
      <c r="C86" s="101">
        <v>0</v>
      </c>
      <c r="D86" s="101">
        <v>0</v>
      </c>
      <c r="E86" s="101">
        <v>916692.98</v>
      </c>
      <c r="F86" s="107">
        <f t="shared" si="9"/>
        <v>119.97705511229522</v>
      </c>
      <c r="G86" s="106" t="str">
        <f t="shared" si="10"/>
        <v>-</v>
      </c>
      <c r="H86" s="83"/>
    </row>
    <row r="87" spans="1:8" s="5" customFormat="1" x14ac:dyDescent="0.2">
      <c r="A87" s="49" t="s">
        <v>239</v>
      </c>
      <c r="B87" s="22">
        <v>0</v>
      </c>
      <c r="C87" s="101">
        <v>0</v>
      </c>
      <c r="D87" s="101">
        <v>0</v>
      </c>
      <c r="E87" s="22">
        <v>0</v>
      </c>
      <c r="F87" s="107" t="str">
        <f t="shared" si="9"/>
        <v>-</v>
      </c>
      <c r="G87" s="106" t="str">
        <f t="shared" si="10"/>
        <v>-</v>
      </c>
      <c r="H87" s="83"/>
    </row>
    <row r="88" spans="1:8" x14ac:dyDescent="0.2">
      <c r="A88" s="49" t="s">
        <v>145</v>
      </c>
      <c r="B88" s="101">
        <v>4788.84</v>
      </c>
      <c r="C88" s="101">
        <v>0</v>
      </c>
      <c r="D88" s="101">
        <v>0</v>
      </c>
      <c r="E88" s="101">
        <v>4591.87</v>
      </c>
      <c r="F88" s="107">
        <f t="shared" si="9"/>
        <v>95.886895365057086</v>
      </c>
      <c r="G88" s="106" t="str">
        <f t="shared" si="10"/>
        <v>-</v>
      </c>
      <c r="H88" s="83"/>
    </row>
    <row r="89" spans="1:8" x14ac:dyDescent="0.2">
      <c r="A89" s="49" t="s">
        <v>240</v>
      </c>
      <c r="B89" s="126">
        <v>4464.3500000000004</v>
      </c>
      <c r="C89" s="101">
        <v>0</v>
      </c>
      <c r="D89" s="101">
        <v>0</v>
      </c>
      <c r="E89" s="126">
        <v>6158.27</v>
      </c>
      <c r="F89" s="107">
        <f t="shared" si="9"/>
        <v>137.94326161703273</v>
      </c>
      <c r="G89" s="106" t="str">
        <f t="shared" si="10"/>
        <v>-</v>
      </c>
      <c r="H89" s="83"/>
    </row>
    <row r="90" spans="1:8" x14ac:dyDescent="0.2">
      <c r="A90" s="48" t="s">
        <v>24</v>
      </c>
      <c r="B90" s="100">
        <v>34261.599999999999</v>
      </c>
      <c r="C90" s="100">
        <v>0</v>
      </c>
      <c r="D90" s="100">
        <v>0</v>
      </c>
      <c r="E90" s="100">
        <v>38564.39</v>
      </c>
      <c r="F90" s="106">
        <f t="shared" si="9"/>
        <v>112.55863707474256</v>
      </c>
      <c r="G90" s="106" t="str">
        <f t="shared" si="10"/>
        <v>-</v>
      </c>
      <c r="H90" s="83"/>
    </row>
    <row r="91" spans="1:8" x14ac:dyDescent="0.2">
      <c r="A91" s="49" t="s">
        <v>25</v>
      </c>
      <c r="B91" s="101">
        <v>34261.599999999999</v>
      </c>
      <c r="C91" s="101">
        <v>0</v>
      </c>
      <c r="D91" s="101">
        <v>0</v>
      </c>
      <c r="E91" s="101">
        <v>38564.39</v>
      </c>
      <c r="F91" s="107">
        <f t="shared" si="9"/>
        <v>112.55863707474256</v>
      </c>
      <c r="G91" s="106" t="str">
        <f t="shared" si="10"/>
        <v>-</v>
      </c>
      <c r="H91" s="83"/>
    </row>
    <row r="92" spans="1:8" x14ac:dyDescent="0.2">
      <c r="A92" s="48" t="s">
        <v>26</v>
      </c>
      <c r="B92" s="100">
        <v>128206.09</v>
      </c>
      <c r="C92" s="100">
        <v>0</v>
      </c>
      <c r="D92" s="100">
        <v>0</v>
      </c>
      <c r="E92" s="100">
        <v>153585.01</v>
      </c>
      <c r="F92" s="106">
        <f t="shared" si="9"/>
        <v>119.79540909484099</v>
      </c>
      <c r="G92" s="106" t="str">
        <f t="shared" si="10"/>
        <v>-</v>
      </c>
      <c r="H92" s="83"/>
    </row>
    <row r="93" spans="1:8" x14ac:dyDescent="0.2">
      <c r="A93" s="49" t="s">
        <v>146</v>
      </c>
      <c r="B93" s="22">
        <v>0</v>
      </c>
      <c r="C93" s="101">
        <v>0</v>
      </c>
      <c r="D93" s="101">
        <v>0</v>
      </c>
      <c r="E93" s="22">
        <v>0</v>
      </c>
      <c r="F93" s="107" t="str">
        <f t="shared" si="9"/>
        <v>-</v>
      </c>
      <c r="G93" s="106" t="str">
        <f t="shared" si="10"/>
        <v>-</v>
      </c>
      <c r="H93" s="83"/>
    </row>
    <row r="94" spans="1:8" x14ac:dyDescent="0.2">
      <c r="A94" s="49" t="s">
        <v>27</v>
      </c>
      <c r="B94" s="101">
        <v>34261.599999999999</v>
      </c>
      <c r="C94" s="101">
        <v>0</v>
      </c>
      <c r="D94" s="101">
        <v>0</v>
      </c>
      <c r="E94" s="101">
        <v>38564.39</v>
      </c>
      <c r="F94" s="107">
        <f t="shared" si="9"/>
        <v>112.55863707474256</v>
      </c>
      <c r="G94" s="106" t="str">
        <f t="shared" si="10"/>
        <v>-</v>
      </c>
      <c r="H94" s="83"/>
    </row>
    <row r="95" spans="1:8" x14ac:dyDescent="0.2">
      <c r="A95" s="49" t="s">
        <v>210</v>
      </c>
      <c r="B95" s="101">
        <v>0</v>
      </c>
      <c r="C95" s="101">
        <v>0</v>
      </c>
      <c r="D95" s="101">
        <v>0</v>
      </c>
      <c r="E95" s="101">
        <v>0</v>
      </c>
      <c r="F95" s="107" t="str">
        <f t="shared" si="9"/>
        <v>-</v>
      </c>
      <c r="G95" s="106" t="str">
        <f t="shared" si="10"/>
        <v>-</v>
      </c>
      <c r="H95" s="83"/>
    </row>
    <row r="96" spans="1:8" ht="5.25" customHeight="1" x14ac:dyDescent="0.2">
      <c r="A96" s="49"/>
      <c r="B96" s="101"/>
      <c r="C96" s="101"/>
      <c r="D96" s="101"/>
      <c r="E96" s="101"/>
      <c r="F96" s="107"/>
      <c r="G96" s="106"/>
      <c r="H96" s="83"/>
    </row>
    <row r="97" spans="1:8" x14ac:dyDescent="0.2">
      <c r="A97" s="51" t="s">
        <v>28</v>
      </c>
      <c r="B97" s="100">
        <v>155173.57</v>
      </c>
      <c r="C97" s="100">
        <v>0</v>
      </c>
      <c r="D97" s="100">
        <v>0</v>
      </c>
      <c r="E97" s="100">
        <v>175779.26</v>
      </c>
      <c r="F97" s="106">
        <f t="shared" si="9"/>
        <v>113.27912350021978</v>
      </c>
      <c r="G97" s="106" t="str">
        <f t="shared" si="10"/>
        <v>-</v>
      </c>
      <c r="H97" s="83"/>
    </row>
    <row r="98" spans="1:8" x14ac:dyDescent="0.2">
      <c r="A98" s="48" t="s">
        <v>29</v>
      </c>
      <c r="B98" s="100">
        <v>45666.26</v>
      </c>
      <c r="C98" s="100">
        <v>0</v>
      </c>
      <c r="D98" s="100">
        <v>0</v>
      </c>
      <c r="E98" s="100">
        <v>50201.72</v>
      </c>
      <c r="F98" s="106">
        <f t="shared" si="9"/>
        <v>109.93175267692166</v>
      </c>
      <c r="G98" s="106" t="str">
        <f t="shared" si="10"/>
        <v>-</v>
      </c>
      <c r="H98" s="83"/>
    </row>
    <row r="99" spans="1:8" x14ac:dyDescent="0.2">
      <c r="A99" s="49" t="s">
        <v>30</v>
      </c>
      <c r="B99" s="101">
        <v>7056.37</v>
      </c>
      <c r="C99" s="101">
        <v>0</v>
      </c>
      <c r="D99" s="101">
        <v>0</v>
      </c>
      <c r="E99" s="101">
        <v>7020.75</v>
      </c>
      <c r="F99" s="107">
        <f t="shared" si="9"/>
        <v>99.49520787600423</v>
      </c>
      <c r="G99" s="106" t="str">
        <f t="shared" si="10"/>
        <v>-</v>
      </c>
      <c r="H99" s="83"/>
    </row>
    <row r="100" spans="1:8" x14ac:dyDescent="0.2">
      <c r="A100" s="49" t="s">
        <v>31</v>
      </c>
      <c r="B100" s="101">
        <v>37272.92</v>
      </c>
      <c r="C100" s="101">
        <v>0</v>
      </c>
      <c r="D100" s="101">
        <v>0</v>
      </c>
      <c r="E100" s="101">
        <v>42804.57</v>
      </c>
      <c r="F100" s="107">
        <f t="shared" si="9"/>
        <v>114.84093545662641</v>
      </c>
      <c r="G100" s="106" t="str">
        <f t="shared" si="10"/>
        <v>-</v>
      </c>
      <c r="H100" s="83"/>
    </row>
    <row r="101" spans="1:8" x14ac:dyDescent="0.2">
      <c r="A101" s="49" t="s">
        <v>32</v>
      </c>
      <c r="B101" s="101">
        <v>1251.77</v>
      </c>
      <c r="C101" s="101">
        <v>0</v>
      </c>
      <c r="D101" s="101">
        <v>0</v>
      </c>
      <c r="E101" s="101">
        <v>325</v>
      </c>
      <c r="F101" s="107">
        <f t="shared" si="9"/>
        <v>25.96323605774224</v>
      </c>
      <c r="G101" s="106" t="str">
        <f t="shared" si="10"/>
        <v>-</v>
      </c>
      <c r="H101" s="83"/>
    </row>
    <row r="102" spans="1:8" x14ac:dyDescent="0.2">
      <c r="A102" s="49" t="s">
        <v>33</v>
      </c>
      <c r="B102" s="101">
        <v>85.2</v>
      </c>
      <c r="C102" s="101">
        <v>0</v>
      </c>
      <c r="D102" s="101">
        <v>0</v>
      </c>
      <c r="E102" s="101">
        <v>51.4</v>
      </c>
      <c r="F102" s="107">
        <f t="shared" si="9"/>
        <v>60.328638497652577</v>
      </c>
      <c r="G102" s="106" t="str">
        <f t="shared" si="10"/>
        <v>-</v>
      </c>
      <c r="H102" s="83"/>
    </row>
    <row r="103" spans="1:8" x14ac:dyDescent="0.2">
      <c r="A103" s="48" t="s">
        <v>34</v>
      </c>
      <c r="B103" s="100">
        <v>78164.22</v>
      </c>
      <c r="C103" s="100">
        <v>0</v>
      </c>
      <c r="D103" s="100">
        <v>0</v>
      </c>
      <c r="E103" s="100">
        <v>81913.63</v>
      </c>
      <c r="F103" s="106">
        <f t="shared" si="9"/>
        <v>104.79683671122157</v>
      </c>
      <c r="G103" s="106" t="str">
        <f t="shared" si="10"/>
        <v>-</v>
      </c>
      <c r="H103" s="83"/>
    </row>
    <row r="104" spans="1:8" x14ac:dyDescent="0.2">
      <c r="A104" s="49" t="s">
        <v>35</v>
      </c>
      <c r="B104" s="101">
        <v>8977.5</v>
      </c>
      <c r="C104" s="101">
        <v>0</v>
      </c>
      <c r="D104" s="101">
        <v>0</v>
      </c>
      <c r="E104" s="101">
        <v>7789.67</v>
      </c>
      <c r="F104" s="107">
        <f t="shared" si="9"/>
        <v>86.768810916179334</v>
      </c>
      <c r="G104" s="106" t="str">
        <f t="shared" si="10"/>
        <v>-</v>
      </c>
      <c r="H104" s="83"/>
    </row>
    <row r="105" spans="1:8" x14ac:dyDescent="0.2">
      <c r="A105" s="49" t="s">
        <v>36</v>
      </c>
      <c r="B105" s="101">
        <v>34623.660000000003</v>
      </c>
      <c r="C105" s="101">
        <v>0</v>
      </c>
      <c r="D105" s="101">
        <v>0</v>
      </c>
      <c r="E105" s="101">
        <v>40432.660000000003</v>
      </c>
      <c r="F105" s="107">
        <f t="shared" si="9"/>
        <v>116.77754460389225</v>
      </c>
      <c r="G105" s="106" t="str">
        <f t="shared" si="10"/>
        <v>-</v>
      </c>
      <c r="H105" s="83"/>
    </row>
    <row r="106" spans="1:8" x14ac:dyDescent="0.2">
      <c r="A106" s="49" t="s">
        <v>37</v>
      </c>
      <c r="B106" s="101">
        <v>30994.16</v>
      </c>
      <c r="C106" s="101">
        <v>0</v>
      </c>
      <c r="D106" s="101">
        <v>0</v>
      </c>
      <c r="E106" s="101">
        <v>31505.14</v>
      </c>
      <c r="F106" s="107">
        <f t="shared" si="9"/>
        <v>101.64863316186018</v>
      </c>
      <c r="G106" s="106" t="str">
        <f t="shared" si="10"/>
        <v>-</v>
      </c>
      <c r="H106" s="83"/>
    </row>
    <row r="107" spans="1:8" x14ac:dyDescent="0.2">
      <c r="A107" s="49" t="s">
        <v>38</v>
      </c>
      <c r="B107" s="101">
        <v>329.42</v>
      </c>
      <c r="C107" s="101">
        <v>0</v>
      </c>
      <c r="D107" s="101">
        <v>0</v>
      </c>
      <c r="E107" s="101">
        <v>257.06</v>
      </c>
      <c r="F107" s="107">
        <f t="shared" si="9"/>
        <v>78.034120575557026</v>
      </c>
      <c r="G107" s="106" t="str">
        <f t="shared" si="10"/>
        <v>-</v>
      </c>
      <c r="H107" s="83"/>
    </row>
    <row r="108" spans="1:8" x14ac:dyDescent="0.2">
      <c r="A108" s="49" t="s">
        <v>39</v>
      </c>
      <c r="B108" s="101">
        <v>3239.48</v>
      </c>
      <c r="C108" s="101">
        <v>0</v>
      </c>
      <c r="D108" s="101">
        <v>0</v>
      </c>
      <c r="E108" s="101">
        <v>1646.54</v>
      </c>
      <c r="F108" s="107">
        <f t="shared" si="9"/>
        <v>50.827293269290131</v>
      </c>
      <c r="G108" s="106" t="str">
        <f t="shared" si="10"/>
        <v>-</v>
      </c>
      <c r="H108" s="83"/>
    </row>
    <row r="109" spans="1:8" x14ac:dyDescent="0.2">
      <c r="A109" s="49" t="s">
        <v>40</v>
      </c>
      <c r="B109" s="101">
        <v>0</v>
      </c>
      <c r="C109" s="101">
        <v>0</v>
      </c>
      <c r="D109" s="101">
        <v>0</v>
      </c>
      <c r="E109" s="101">
        <v>282.56</v>
      </c>
      <c r="F109" s="107" t="str">
        <f t="shared" si="9"/>
        <v>-</v>
      </c>
      <c r="G109" s="106" t="str">
        <f t="shared" si="10"/>
        <v>-</v>
      </c>
      <c r="H109" s="83"/>
    </row>
    <row r="110" spans="1:8" x14ac:dyDescent="0.2">
      <c r="A110" s="48" t="s">
        <v>41</v>
      </c>
      <c r="B110" s="100">
        <v>22992.5</v>
      </c>
      <c r="C110" s="100">
        <v>0</v>
      </c>
      <c r="D110" s="100">
        <v>0</v>
      </c>
      <c r="E110" s="100">
        <v>37408.65</v>
      </c>
      <c r="F110" s="106">
        <f t="shared" si="9"/>
        <v>162.69935848646298</v>
      </c>
      <c r="G110" s="106" t="str">
        <f t="shared" si="10"/>
        <v>-</v>
      </c>
      <c r="H110" s="83"/>
    </row>
    <row r="111" spans="1:8" x14ac:dyDescent="0.2">
      <c r="A111" s="49" t="s">
        <v>42</v>
      </c>
      <c r="B111" s="101">
        <v>2335.2600000000002</v>
      </c>
      <c r="C111" s="101">
        <v>0</v>
      </c>
      <c r="D111" s="101">
        <v>0</v>
      </c>
      <c r="E111" s="101">
        <v>1826.09</v>
      </c>
      <c r="F111" s="107">
        <f t="shared" si="9"/>
        <v>78.196432088932269</v>
      </c>
      <c r="G111" s="106" t="str">
        <f t="shared" si="10"/>
        <v>-</v>
      </c>
      <c r="H111" s="83"/>
    </row>
    <row r="112" spans="1:8" x14ac:dyDescent="0.2">
      <c r="A112" s="49" t="s">
        <v>43</v>
      </c>
      <c r="B112" s="101">
        <v>2162.21</v>
      </c>
      <c r="C112" s="101">
        <v>0</v>
      </c>
      <c r="D112" s="101">
        <v>0</v>
      </c>
      <c r="E112" s="101">
        <v>11340.53</v>
      </c>
      <c r="F112" s="107">
        <f t="shared" si="9"/>
        <v>524.48790820503098</v>
      </c>
      <c r="G112" s="106" t="str">
        <f t="shared" si="10"/>
        <v>-</v>
      </c>
      <c r="H112" s="83"/>
    </row>
    <row r="113" spans="1:8" x14ac:dyDescent="0.2">
      <c r="A113" s="49" t="s">
        <v>44</v>
      </c>
      <c r="B113" s="101">
        <v>216.25</v>
      </c>
      <c r="C113" s="101">
        <v>0</v>
      </c>
      <c r="D113" s="101">
        <v>0</v>
      </c>
      <c r="E113" s="101">
        <v>1115.0999999999999</v>
      </c>
      <c r="F113" s="107">
        <f t="shared" si="9"/>
        <v>515.65317919075142</v>
      </c>
      <c r="G113" s="106" t="str">
        <f t="shared" si="10"/>
        <v>-</v>
      </c>
      <c r="H113" s="83"/>
    </row>
    <row r="114" spans="1:8" x14ac:dyDescent="0.2">
      <c r="A114" s="49" t="s">
        <v>45</v>
      </c>
      <c r="B114" s="101">
        <v>6451.48</v>
      </c>
      <c r="C114" s="101">
        <v>0</v>
      </c>
      <c r="D114" s="101">
        <v>0</v>
      </c>
      <c r="E114" s="101">
        <v>5256.63</v>
      </c>
      <c r="F114" s="107">
        <f t="shared" si="9"/>
        <v>81.479443476535636</v>
      </c>
      <c r="G114" s="106" t="str">
        <f t="shared" si="10"/>
        <v>-</v>
      </c>
      <c r="H114" s="83"/>
    </row>
    <row r="115" spans="1:8" x14ac:dyDescent="0.2">
      <c r="A115" s="49" t="s">
        <v>46</v>
      </c>
      <c r="B115" s="101">
        <v>915.07</v>
      </c>
      <c r="C115" s="101">
        <v>0</v>
      </c>
      <c r="D115" s="101">
        <v>0</v>
      </c>
      <c r="E115" s="101">
        <v>698.46</v>
      </c>
      <c r="F115" s="107">
        <f t="shared" si="9"/>
        <v>76.328586884063512</v>
      </c>
      <c r="G115" s="106" t="str">
        <f t="shared" si="10"/>
        <v>-</v>
      </c>
      <c r="H115" s="83"/>
    </row>
    <row r="116" spans="1:8" x14ac:dyDescent="0.2">
      <c r="A116" s="49" t="s">
        <v>47</v>
      </c>
      <c r="B116" s="101">
        <v>4584.3100000000004</v>
      </c>
      <c r="C116" s="101">
        <v>0</v>
      </c>
      <c r="D116" s="101">
        <v>0</v>
      </c>
      <c r="E116" s="101">
        <v>4943.93</v>
      </c>
      <c r="F116" s="107">
        <f t="shared" si="9"/>
        <v>107.84458293614524</v>
      </c>
      <c r="G116" s="106" t="str">
        <f t="shared" si="10"/>
        <v>-</v>
      </c>
      <c r="H116" s="83"/>
    </row>
    <row r="117" spans="1:8" x14ac:dyDescent="0.2">
      <c r="A117" s="49" t="s">
        <v>48</v>
      </c>
      <c r="B117" s="101">
        <v>3323.88</v>
      </c>
      <c r="C117" s="101">
        <v>0</v>
      </c>
      <c r="D117" s="101">
        <v>0</v>
      </c>
      <c r="E117" s="101">
        <v>9948.9500000000007</v>
      </c>
      <c r="F117" s="107">
        <f t="shared" si="9"/>
        <v>299.31736404443001</v>
      </c>
      <c r="G117" s="106" t="str">
        <f t="shared" si="10"/>
        <v>-</v>
      </c>
      <c r="H117" s="83"/>
    </row>
    <row r="118" spans="1:8" x14ac:dyDescent="0.2">
      <c r="A118" s="49" t="s">
        <v>49</v>
      </c>
      <c r="B118" s="101">
        <v>1630.71</v>
      </c>
      <c r="C118" s="101">
        <v>0</v>
      </c>
      <c r="D118" s="101">
        <v>0</v>
      </c>
      <c r="E118" s="101">
        <v>1750.1</v>
      </c>
      <c r="F118" s="107">
        <f t="shared" si="9"/>
        <v>107.3213508226478</v>
      </c>
      <c r="G118" s="106" t="str">
        <f t="shared" si="10"/>
        <v>-</v>
      </c>
      <c r="H118" s="83"/>
    </row>
    <row r="119" spans="1:8" x14ac:dyDescent="0.2">
      <c r="A119" s="49" t="s">
        <v>50</v>
      </c>
      <c r="B119" s="101">
        <v>1373.33</v>
      </c>
      <c r="C119" s="101">
        <v>0</v>
      </c>
      <c r="D119" s="101">
        <v>0</v>
      </c>
      <c r="E119" s="101">
        <v>528.86</v>
      </c>
      <c r="F119" s="107">
        <f t="shared" si="9"/>
        <v>38.509316770186338</v>
      </c>
      <c r="G119" s="106" t="str">
        <f t="shared" si="10"/>
        <v>-</v>
      </c>
      <c r="H119" s="83"/>
    </row>
    <row r="120" spans="1:8" x14ac:dyDescent="0.2">
      <c r="A120" s="94" t="s">
        <v>51</v>
      </c>
      <c r="B120" s="100">
        <v>0</v>
      </c>
      <c r="C120" s="100">
        <v>0</v>
      </c>
      <c r="D120" s="100">
        <v>0</v>
      </c>
      <c r="E120" s="100">
        <v>0</v>
      </c>
      <c r="F120" s="106" t="str">
        <f t="shared" si="9"/>
        <v>-</v>
      </c>
      <c r="G120" s="106" t="str">
        <f t="shared" si="10"/>
        <v>-</v>
      </c>
      <c r="H120" s="83"/>
    </row>
    <row r="121" spans="1:8" x14ac:dyDescent="0.2">
      <c r="A121" s="49" t="s">
        <v>52</v>
      </c>
      <c r="B121" s="22">
        <v>0</v>
      </c>
      <c r="C121" s="101">
        <v>0</v>
      </c>
      <c r="D121" s="101">
        <v>0</v>
      </c>
      <c r="E121" s="22">
        <v>0</v>
      </c>
      <c r="F121" s="107" t="str">
        <f t="shared" si="9"/>
        <v>-</v>
      </c>
      <c r="G121" s="106" t="str">
        <f t="shared" si="10"/>
        <v>-</v>
      </c>
      <c r="H121" s="83"/>
    </row>
    <row r="122" spans="1:8" x14ac:dyDescent="0.2">
      <c r="A122" s="48" t="s">
        <v>53</v>
      </c>
      <c r="B122" s="100">
        <v>8350.59</v>
      </c>
      <c r="C122" s="100">
        <v>0</v>
      </c>
      <c r="D122" s="100">
        <v>0</v>
      </c>
      <c r="E122" s="100">
        <v>6255.26</v>
      </c>
      <c r="F122" s="106">
        <f t="shared" si="9"/>
        <v>74.908000512538635</v>
      </c>
      <c r="G122" s="106" t="str">
        <f t="shared" si="10"/>
        <v>-</v>
      </c>
      <c r="H122" s="83"/>
    </row>
    <row r="123" spans="1:8" x14ac:dyDescent="0.2">
      <c r="A123" s="49" t="s">
        <v>54</v>
      </c>
      <c r="B123" s="22">
        <v>0</v>
      </c>
      <c r="C123" s="101">
        <v>0</v>
      </c>
      <c r="D123" s="101">
        <v>0</v>
      </c>
      <c r="E123" s="22">
        <v>0</v>
      </c>
      <c r="F123" s="107" t="str">
        <f t="shared" si="9"/>
        <v>-</v>
      </c>
      <c r="G123" s="106" t="str">
        <f t="shared" si="10"/>
        <v>-</v>
      </c>
      <c r="H123" s="83"/>
    </row>
    <row r="124" spans="1:8" x14ac:dyDescent="0.2">
      <c r="A124" s="49" t="s">
        <v>55</v>
      </c>
      <c r="B124" s="101">
        <v>596.91</v>
      </c>
      <c r="C124" s="101">
        <v>0</v>
      </c>
      <c r="D124" s="101">
        <v>0</v>
      </c>
      <c r="E124" s="101">
        <v>591.70000000000005</v>
      </c>
      <c r="F124" s="107">
        <f t="shared" si="9"/>
        <v>99.127171600408786</v>
      </c>
      <c r="G124" s="106" t="str">
        <f t="shared" si="10"/>
        <v>-</v>
      </c>
      <c r="H124" s="83"/>
    </row>
    <row r="125" spans="1:8" x14ac:dyDescent="0.2">
      <c r="A125" s="49" t="s">
        <v>56</v>
      </c>
      <c r="B125" s="101">
        <v>0</v>
      </c>
      <c r="C125" s="101">
        <v>0</v>
      </c>
      <c r="D125" s="101">
        <v>0</v>
      </c>
      <c r="E125" s="101">
        <v>0</v>
      </c>
      <c r="F125" s="107" t="str">
        <f t="shared" si="9"/>
        <v>-</v>
      </c>
      <c r="G125" s="106" t="str">
        <f t="shared" si="10"/>
        <v>-</v>
      </c>
      <c r="H125" s="83"/>
    </row>
    <row r="126" spans="1:8" x14ac:dyDescent="0.2">
      <c r="A126" s="49" t="s">
        <v>57</v>
      </c>
      <c r="B126" s="101">
        <v>188.09</v>
      </c>
      <c r="C126" s="101">
        <v>0</v>
      </c>
      <c r="D126" s="101">
        <v>0</v>
      </c>
      <c r="E126" s="101">
        <v>220</v>
      </c>
      <c r="F126" s="107">
        <f t="shared" si="9"/>
        <v>116.9652825774895</v>
      </c>
      <c r="G126" s="106" t="str">
        <f t="shared" si="10"/>
        <v>-</v>
      </c>
      <c r="H126" s="83"/>
    </row>
    <row r="127" spans="1:8" x14ac:dyDescent="0.2">
      <c r="A127" s="49" t="s">
        <v>58</v>
      </c>
      <c r="B127" s="101">
        <v>2016</v>
      </c>
      <c r="C127" s="101">
        <v>0</v>
      </c>
      <c r="D127" s="101">
        <v>0</v>
      </c>
      <c r="E127" s="101">
        <v>388</v>
      </c>
      <c r="F127" s="107">
        <f t="shared" si="9"/>
        <v>19.246031746031747</v>
      </c>
      <c r="G127" s="106" t="str">
        <f t="shared" si="10"/>
        <v>-</v>
      </c>
      <c r="H127" s="83"/>
    </row>
    <row r="128" spans="1:8" x14ac:dyDescent="0.2">
      <c r="A128" s="49" t="s">
        <v>241</v>
      </c>
      <c r="B128" s="101">
        <v>0</v>
      </c>
      <c r="C128" s="101">
        <v>0</v>
      </c>
      <c r="D128" s="101">
        <v>0</v>
      </c>
      <c r="E128" s="101">
        <v>0</v>
      </c>
      <c r="F128" s="107" t="str">
        <f t="shared" si="9"/>
        <v>-</v>
      </c>
      <c r="G128" s="106" t="str">
        <f t="shared" si="10"/>
        <v>-</v>
      </c>
      <c r="H128" s="83"/>
    </row>
    <row r="129" spans="1:8" x14ac:dyDescent="0.2">
      <c r="A129" s="49" t="s">
        <v>59</v>
      </c>
      <c r="B129" s="101">
        <v>5549.59</v>
      </c>
      <c r="C129" s="101">
        <v>0</v>
      </c>
      <c r="D129" s="101">
        <v>0</v>
      </c>
      <c r="E129" s="101">
        <v>5055.5600000000004</v>
      </c>
      <c r="F129" s="107">
        <f t="shared" si="9"/>
        <v>91.097900926014361</v>
      </c>
      <c r="G129" s="106" t="str">
        <f t="shared" si="10"/>
        <v>-</v>
      </c>
      <c r="H129" s="83"/>
    </row>
    <row r="130" spans="1:8" ht="15" customHeight="1" x14ac:dyDescent="0.2">
      <c r="A130" s="49"/>
      <c r="B130" s="101"/>
      <c r="C130" s="101"/>
      <c r="D130" s="101"/>
      <c r="E130" s="101"/>
      <c r="F130" s="107"/>
      <c r="G130" s="106"/>
      <c r="H130" s="83"/>
    </row>
    <row r="131" spans="1:8" x14ac:dyDescent="0.2">
      <c r="A131" s="51" t="s">
        <v>60</v>
      </c>
      <c r="B131" s="100">
        <v>704.24</v>
      </c>
      <c r="C131" s="100">
        <v>710</v>
      </c>
      <c r="D131" s="100">
        <v>710</v>
      </c>
      <c r="E131" s="100">
        <v>547.08000000000004</v>
      </c>
      <c r="F131" s="106">
        <f t="shared" si="9"/>
        <v>77.683744178121088</v>
      </c>
      <c r="G131" s="106">
        <f t="shared" si="10"/>
        <v>77.053521126760572</v>
      </c>
      <c r="H131" s="83"/>
    </row>
    <row r="132" spans="1:8" x14ac:dyDescent="0.2">
      <c r="A132" s="48" t="s">
        <v>61</v>
      </c>
      <c r="B132" s="100">
        <v>0</v>
      </c>
      <c r="C132" s="100">
        <v>0</v>
      </c>
      <c r="D132" s="100">
        <v>0</v>
      </c>
      <c r="E132" s="100">
        <v>0</v>
      </c>
      <c r="F132" s="106" t="str">
        <f t="shared" si="9"/>
        <v>-</v>
      </c>
      <c r="G132" s="106" t="str">
        <f t="shared" si="10"/>
        <v>-</v>
      </c>
      <c r="H132" s="83"/>
    </row>
    <row r="133" spans="1:8" x14ac:dyDescent="0.2">
      <c r="A133" s="49" t="s">
        <v>217</v>
      </c>
      <c r="B133" s="22">
        <v>0</v>
      </c>
      <c r="C133" s="101">
        <v>0</v>
      </c>
      <c r="D133" s="101">
        <v>0</v>
      </c>
      <c r="E133" s="22">
        <v>0</v>
      </c>
      <c r="F133" s="107" t="str">
        <f t="shared" si="9"/>
        <v>-</v>
      </c>
      <c r="G133" s="106" t="str">
        <f t="shared" si="10"/>
        <v>-</v>
      </c>
      <c r="H133" s="83"/>
    </row>
    <row r="134" spans="1:8" x14ac:dyDescent="0.2">
      <c r="A134" s="49" t="s">
        <v>216</v>
      </c>
      <c r="B134" s="22">
        <v>0</v>
      </c>
      <c r="C134" s="101">
        <v>0</v>
      </c>
      <c r="D134" s="101">
        <v>0</v>
      </c>
      <c r="E134" s="22">
        <v>0</v>
      </c>
      <c r="F134" s="107" t="str">
        <f t="shared" si="9"/>
        <v>-</v>
      </c>
      <c r="G134" s="106" t="str">
        <f t="shared" si="10"/>
        <v>-</v>
      </c>
      <c r="H134" s="83"/>
    </row>
    <row r="135" spans="1:8" x14ac:dyDescent="0.2">
      <c r="A135" s="48" t="s">
        <v>62</v>
      </c>
      <c r="B135" s="100">
        <v>704.24</v>
      </c>
      <c r="C135" s="100">
        <v>0</v>
      </c>
      <c r="D135" s="100">
        <v>0</v>
      </c>
      <c r="E135" s="100">
        <v>547.08000000000004</v>
      </c>
      <c r="F135" s="106">
        <f t="shared" si="9"/>
        <v>77.683744178121088</v>
      </c>
      <c r="G135" s="106" t="str">
        <f t="shared" si="10"/>
        <v>-</v>
      </c>
      <c r="H135" s="83"/>
    </row>
    <row r="136" spans="1:8" x14ac:dyDescent="0.2">
      <c r="A136" s="49" t="s">
        <v>63</v>
      </c>
      <c r="B136" s="101">
        <v>704.24</v>
      </c>
      <c r="C136" s="101">
        <v>0</v>
      </c>
      <c r="D136" s="101">
        <v>0</v>
      </c>
      <c r="E136" s="101">
        <v>547.08000000000004</v>
      </c>
      <c r="F136" s="107">
        <f t="shared" si="9"/>
        <v>77.683744178121088</v>
      </c>
      <c r="G136" s="106" t="str">
        <f t="shared" si="10"/>
        <v>-</v>
      </c>
      <c r="H136" s="83"/>
    </row>
    <row r="137" spans="1:8" x14ac:dyDescent="0.2">
      <c r="A137" s="49" t="s">
        <v>64</v>
      </c>
      <c r="B137" s="22">
        <v>0</v>
      </c>
      <c r="C137" s="101">
        <v>0</v>
      </c>
      <c r="D137" s="101">
        <v>0</v>
      </c>
      <c r="E137" s="22">
        <v>0</v>
      </c>
      <c r="F137" s="107" t="str">
        <f t="shared" si="9"/>
        <v>-</v>
      </c>
      <c r="G137" s="106" t="str">
        <f t="shared" si="10"/>
        <v>-</v>
      </c>
      <c r="H137" s="83"/>
    </row>
    <row r="138" spans="1:8" x14ac:dyDescent="0.2">
      <c r="A138" s="49" t="s">
        <v>65</v>
      </c>
      <c r="B138" s="101">
        <v>0</v>
      </c>
      <c r="C138" s="101">
        <v>0</v>
      </c>
      <c r="D138" s="101">
        <v>0</v>
      </c>
      <c r="E138" s="101">
        <v>0</v>
      </c>
      <c r="F138" s="107" t="str">
        <f t="shared" si="9"/>
        <v>-</v>
      </c>
      <c r="G138" s="106" t="str">
        <f t="shared" si="10"/>
        <v>-</v>
      </c>
      <c r="H138" s="83"/>
    </row>
    <row r="139" spans="1:8" x14ac:dyDescent="0.2">
      <c r="A139" s="49" t="s">
        <v>66</v>
      </c>
      <c r="B139" s="22">
        <v>0</v>
      </c>
      <c r="C139" s="101">
        <v>0</v>
      </c>
      <c r="D139" s="101">
        <v>0</v>
      </c>
      <c r="E139" s="22">
        <v>0</v>
      </c>
      <c r="F139" s="107" t="str">
        <f t="shared" si="9"/>
        <v>-</v>
      </c>
      <c r="G139" s="106" t="str">
        <f t="shared" si="10"/>
        <v>-</v>
      </c>
      <c r="H139" s="83"/>
    </row>
    <row r="140" spans="1:8" ht="12" customHeight="1" x14ac:dyDescent="0.2">
      <c r="A140" s="49"/>
      <c r="B140" s="101">
        <v>0</v>
      </c>
      <c r="C140" s="101">
        <v>0</v>
      </c>
      <c r="D140" s="101">
        <v>0</v>
      </c>
      <c r="E140" s="101">
        <v>0</v>
      </c>
      <c r="F140" s="107"/>
      <c r="G140" s="106"/>
      <c r="H140" s="83"/>
    </row>
    <row r="141" spans="1:8" x14ac:dyDescent="0.2">
      <c r="A141" s="51" t="s">
        <v>67</v>
      </c>
      <c r="B141" s="100">
        <v>0</v>
      </c>
      <c r="C141" s="22">
        <v>0</v>
      </c>
      <c r="D141" s="22">
        <v>0</v>
      </c>
      <c r="E141" s="100">
        <v>0</v>
      </c>
      <c r="F141" s="106" t="str">
        <f t="shared" si="9"/>
        <v>-</v>
      </c>
      <c r="G141" s="106" t="str">
        <f t="shared" si="10"/>
        <v>-</v>
      </c>
      <c r="H141" s="83"/>
    </row>
    <row r="142" spans="1:8" x14ac:dyDescent="0.2">
      <c r="A142" s="48" t="s">
        <v>242</v>
      </c>
      <c r="B142" s="100">
        <v>0</v>
      </c>
      <c r="C142" s="100">
        <v>0</v>
      </c>
      <c r="D142" s="100">
        <v>0</v>
      </c>
      <c r="E142" s="100">
        <v>0</v>
      </c>
      <c r="F142" s="106" t="str">
        <f t="shared" si="9"/>
        <v>-</v>
      </c>
      <c r="G142" s="106" t="str">
        <f t="shared" si="10"/>
        <v>-</v>
      </c>
      <c r="H142" s="83"/>
    </row>
    <row r="143" spans="1:8" x14ac:dyDescent="0.2">
      <c r="A143" s="49" t="s">
        <v>243</v>
      </c>
      <c r="B143" s="22">
        <v>0</v>
      </c>
      <c r="C143" s="101">
        <v>0</v>
      </c>
      <c r="D143" s="101">
        <v>0</v>
      </c>
      <c r="E143" s="22">
        <v>0</v>
      </c>
      <c r="F143" s="107" t="str">
        <f t="shared" si="9"/>
        <v>-</v>
      </c>
      <c r="G143" s="106" t="str">
        <f t="shared" si="10"/>
        <v>-</v>
      </c>
      <c r="H143" s="83"/>
    </row>
    <row r="144" spans="1:8" x14ac:dyDescent="0.2">
      <c r="A144" s="49"/>
      <c r="B144" s="22">
        <v>0</v>
      </c>
      <c r="C144" s="101">
        <v>0</v>
      </c>
      <c r="D144" s="101">
        <v>0</v>
      </c>
      <c r="E144" s="22">
        <v>0</v>
      </c>
      <c r="F144" s="107"/>
      <c r="G144" s="106"/>
      <c r="H144" s="83"/>
    </row>
    <row r="145" spans="1:8" x14ac:dyDescent="0.2">
      <c r="A145" s="51" t="s">
        <v>68</v>
      </c>
      <c r="B145" s="100">
        <v>15799.43</v>
      </c>
      <c r="C145" s="100">
        <v>15150</v>
      </c>
      <c r="D145" s="100">
        <v>15150</v>
      </c>
      <c r="E145" s="100">
        <v>14621.4</v>
      </c>
      <c r="F145" s="106">
        <f t="shared" si="9"/>
        <v>92.543844936178075</v>
      </c>
      <c r="G145" s="106">
        <f t="shared" si="10"/>
        <v>96.51089108910891</v>
      </c>
      <c r="H145" s="83"/>
    </row>
    <row r="146" spans="1:8" x14ac:dyDescent="0.2">
      <c r="A146" s="48" t="s">
        <v>69</v>
      </c>
      <c r="B146" s="100">
        <v>15799.43</v>
      </c>
      <c r="C146" s="100">
        <v>0</v>
      </c>
      <c r="D146" s="100">
        <v>0</v>
      </c>
      <c r="E146" s="100">
        <v>14621.4</v>
      </c>
      <c r="F146" s="106">
        <f t="shared" si="9"/>
        <v>92.543844936178075</v>
      </c>
      <c r="G146" s="106" t="str">
        <f t="shared" si="10"/>
        <v>-</v>
      </c>
      <c r="H146" s="83"/>
    </row>
    <row r="147" spans="1:8" x14ac:dyDescent="0.2">
      <c r="A147" s="49" t="s">
        <v>70</v>
      </c>
      <c r="B147" s="22">
        <v>0</v>
      </c>
      <c r="C147" s="101">
        <v>0</v>
      </c>
      <c r="D147" s="101">
        <v>0</v>
      </c>
      <c r="E147" s="22">
        <v>0</v>
      </c>
      <c r="F147" s="107" t="str">
        <f t="shared" ref="F147:F193" si="11">IFERROR(E147/B147*100,"-")</f>
        <v>-</v>
      </c>
      <c r="G147" s="106" t="str">
        <f t="shared" ref="G147:G193" si="12">IFERROR(E147/D147*100,"-")</f>
        <v>-</v>
      </c>
      <c r="H147" s="83"/>
    </row>
    <row r="148" spans="1:8" x14ac:dyDescent="0.2">
      <c r="A148" s="49" t="s">
        <v>71</v>
      </c>
      <c r="B148" s="101">
        <v>15799.43</v>
      </c>
      <c r="C148" s="101">
        <v>0</v>
      </c>
      <c r="D148" s="101">
        <v>0</v>
      </c>
      <c r="E148" s="101">
        <v>14621.4</v>
      </c>
      <c r="F148" s="107">
        <f t="shared" si="11"/>
        <v>92.543844936178075</v>
      </c>
      <c r="G148" s="106" t="str">
        <f t="shared" si="12"/>
        <v>-</v>
      </c>
      <c r="H148" s="83"/>
    </row>
    <row r="149" spans="1:8" ht="7.5" customHeight="1" x14ac:dyDescent="0.2">
      <c r="A149" s="49"/>
      <c r="B149" s="101"/>
      <c r="C149" s="101"/>
      <c r="D149" s="101"/>
      <c r="E149" s="101"/>
      <c r="F149" s="107"/>
      <c r="G149" s="106"/>
      <c r="H149" s="83"/>
    </row>
    <row r="150" spans="1:8" x14ac:dyDescent="0.2">
      <c r="A150" s="51" t="s">
        <v>72</v>
      </c>
      <c r="B150" s="100">
        <v>314.76</v>
      </c>
      <c r="C150" s="22">
        <v>320</v>
      </c>
      <c r="D150" s="22">
        <v>320</v>
      </c>
      <c r="E150" s="100">
        <v>318</v>
      </c>
      <c r="F150" s="106">
        <f t="shared" si="11"/>
        <v>101.02935569958062</v>
      </c>
      <c r="G150" s="106">
        <f t="shared" si="12"/>
        <v>99.375</v>
      </c>
      <c r="H150" s="83"/>
    </row>
    <row r="151" spans="1:8" x14ac:dyDescent="0.2">
      <c r="A151" s="48" t="s">
        <v>73</v>
      </c>
      <c r="B151" s="100">
        <v>314.76</v>
      </c>
      <c r="C151" s="100">
        <v>0</v>
      </c>
      <c r="D151" s="100">
        <v>0</v>
      </c>
      <c r="E151" s="100">
        <v>318</v>
      </c>
      <c r="F151" s="106">
        <f t="shared" si="11"/>
        <v>101.02935569958062</v>
      </c>
      <c r="G151" s="106" t="str">
        <f t="shared" si="12"/>
        <v>-</v>
      </c>
      <c r="H151" s="83"/>
    </row>
    <row r="152" spans="1:8" x14ac:dyDescent="0.2">
      <c r="A152" s="49" t="s">
        <v>74</v>
      </c>
      <c r="B152" s="22">
        <v>0</v>
      </c>
      <c r="C152" s="101">
        <v>0</v>
      </c>
      <c r="D152" s="101">
        <v>0</v>
      </c>
      <c r="E152" s="22">
        <v>0</v>
      </c>
      <c r="F152" s="107" t="str">
        <f t="shared" si="11"/>
        <v>-</v>
      </c>
      <c r="G152" s="106" t="str">
        <f t="shared" si="12"/>
        <v>-</v>
      </c>
      <c r="H152" s="83"/>
    </row>
    <row r="153" spans="1:8" x14ac:dyDescent="0.2">
      <c r="A153" s="49" t="s">
        <v>269</v>
      </c>
      <c r="B153" s="22">
        <v>314.76</v>
      </c>
      <c r="C153" s="101">
        <v>0</v>
      </c>
      <c r="D153" s="101">
        <v>0</v>
      </c>
      <c r="E153" s="22">
        <v>318</v>
      </c>
      <c r="F153" s="107">
        <f t="shared" si="11"/>
        <v>101.02935569958062</v>
      </c>
      <c r="G153" s="106" t="str">
        <f t="shared" si="12"/>
        <v>-</v>
      </c>
      <c r="H153" s="83"/>
    </row>
    <row r="154" spans="1:8" x14ac:dyDescent="0.2">
      <c r="A154" s="48" t="s">
        <v>75</v>
      </c>
      <c r="B154" s="100">
        <v>0</v>
      </c>
      <c r="C154" s="100">
        <v>0</v>
      </c>
      <c r="D154" s="100">
        <v>0</v>
      </c>
      <c r="E154" s="100">
        <v>0</v>
      </c>
      <c r="F154" s="106" t="str">
        <f t="shared" si="11"/>
        <v>-</v>
      </c>
      <c r="G154" s="106" t="str">
        <f t="shared" si="12"/>
        <v>-</v>
      </c>
      <c r="H154" s="83"/>
    </row>
    <row r="155" spans="1:8" x14ac:dyDescent="0.2">
      <c r="A155" s="49" t="s">
        <v>76</v>
      </c>
      <c r="B155" s="22">
        <v>0</v>
      </c>
      <c r="C155" s="101">
        <v>0</v>
      </c>
      <c r="D155" s="101">
        <v>0</v>
      </c>
      <c r="E155" s="22">
        <v>0</v>
      </c>
      <c r="F155" s="107" t="str">
        <f t="shared" si="11"/>
        <v>-</v>
      </c>
      <c r="G155" s="106" t="str">
        <f t="shared" si="12"/>
        <v>-</v>
      </c>
      <c r="H155" s="83"/>
    </row>
    <row r="156" spans="1:8" x14ac:dyDescent="0.2">
      <c r="A156" s="48"/>
      <c r="B156" s="101"/>
      <c r="C156" s="101"/>
      <c r="D156" s="101"/>
      <c r="E156" s="101"/>
      <c r="F156" s="107"/>
      <c r="G156" s="106"/>
      <c r="H156" s="83"/>
    </row>
    <row r="157" spans="1:8" x14ac:dyDescent="0.2">
      <c r="A157" s="48"/>
      <c r="B157" s="101"/>
      <c r="C157" s="101"/>
      <c r="D157" s="101"/>
      <c r="E157" s="101"/>
      <c r="F157" s="107"/>
      <c r="G157" s="106"/>
      <c r="H157" s="83"/>
    </row>
    <row r="158" spans="1:8" x14ac:dyDescent="0.2">
      <c r="A158" s="162" t="s">
        <v>77</v>
      </c>
      <c r="B158" s="163">
        <v>8301.27</v>
      </c>
      <c r="C158" s="163">
        <v>170275</v>
      </c>
      <c r="D158" s="163">
        <v>170275</v>
      </c>
      <c r="E158" s="163">
        <v>7833.05</v>
      </c>
      <c r="F158" s="164">
        <f t="shared" si="11"/>
        <v>94.359658220971014</v>
      </c>
      <c r="G158" s="164">
        <f t="shared" si="12"/>
        <v>4.6002349141095289</v>
      </c>
      <c r="H158" s="83"/>
    </row>
    <row r="159" spans="1:8" x14ac:dyDescent="0.2">
      <c r="A159" s="51" t="s">
        <v>78</v>
      </c>
      <c r="B159" s="100">
        <v>0</v>
      </c>
      <c r="C159" s="22">
        <v>0</v>
      </c>
      <c r="D159" s="22">
        <v>0</v>
      </c>
      <c r="E159" s="100">
        <v>0</v>
      </c>
      <c r="F159" s="106" t="str">
        <f t="shared" si="11"/>
        <v>-</v>
      </c>
      <c r="G159" s="106" t="str">
        <f t="shared" si="12"/>
        <v>-</v>
      </c>
      <c r="H159" s="83"/>
    </row>
    <row r="160" spans="1:8" x14ac:dyDescent="0.2">
      <c r="A160" s="48" t="s">
        <v>79</v>
      </c>
      <c r="B160" s="100">
        <v>0</v>
      </c>
      <c r="C160" s="100">
        <v>0</v>
      </c>
      <c r="D160" s="100">
        <v>0</v>
      </c>
      <c r="E160" s="100">
        <v>0</v>
      </c>
      <c r="F160" s="106" t="str">
        <f t="shared" si="11"/>
        <v>-</v>
      </c>
      <c r="G160" s="106" t="str">
        <f t="shared" si="12"/>
        <v>-</v>
      </c>
      <c r="H160" s="83"/>
    </row>
    <row r="161" spans="1:8" x14ac:dyDescent="0.2">
      <c r="A161" s="49" t="s">
        <v>80</v>
      </c>
      <c r="B161" s="22">
        <v>0</v>
      </c>
      <c r="C161" s="101">
        <v>0</v>
      </c>
      <c r="D161" s="101">
        <v>0</v>
      </c>
      <c r="E161" s="22">
        <v>0</v>
      </c>
      <c r="F161" s="107" t="str">
        <f t="shared" si="11"/>
        <v>-</v>
      </c>
      <c r="G161" s="106" t="str">
        <f t="shared" si="12"/>
        <v>-</v>
      </c>
      <c r="H161" s="83"/>
    </row>
    <row r="162" spans="1:8" x14ac:dyDescent="0.2">
      <c r="A162" s="49" t="s">
        <v>211</v>
      </c>
      <c r="B162" s="22">
        <v>0</v>
      </c>
      <c r="C162" s="101">
        <v>0</v>
      </c>
      <c r="D162" s="101">
        <v>0</v>
      </c>
      <c r="E162" s="22">
        <v>0</v>
      </c>
      <c r="F162" s="107" t="str">
        <f t="shared" si="11"/>
        <v>-</v>
      </c>
      <c r="G162" s="106" t="str">
        <f t="shared" si="12"/>
        <v>-</v>
      </c>
      <c r="H162" s="66"/>
    </row>
    <row r="163" spans="1:8" x14ac:dyDescent="0.2">
      <c r="A163" s="49"/>
      <c r="B163" s="101"/>
      <c r="C163" s="101"/>
      <c r="D163" s="101"/>
      <c r="E163" s="101"/>
      <c r="F163" s="107"/>
      <c r="G163" s="106"/>
      <c r="H163" s="66"/>
    </row>
    <row r="164" spans="1:8" x14ac:dyDescent="0.2">
      <c r="A164" s="51" t="s">
        <v>81</v>
      </c>
      <c r="B164" s="100">
        <v>5801.27</v>
      </c>
      <c r="C164" s="100">
        <v>5040</v>
      </c>
      <c r="D164" s="100">
        <v>5040</v>
      </c>
      <c r="E164" s="100">
        <v>7833.05</v>
      </c>
      <c r="F164" s="106">
        <f t="shared" si="11"/>
        <v>135.02302082130291</v>
      </c>
      <c r="G164" s="106">
        <f t="shared" si="12"/>
        <v>155.41765873015873</v>
      </c>
      <c r="H164" s="66"/>
    </row>
    <row r="165" spans="1:8" x14ac:dyDescent="0.2">
      <c r="A165" s="48" t="s">
        <v>82</v>
      </c>
      <c r="B165" s="100">
        <v>0</v>
      </c>
      <c r="C165" s="100">
        <v>0</v>
      </c>
      <c r="D165" s="100">
        <v>0</v>
      </c>
      <c r="E165" s="102">
        <v>0</v>
      </c>
      <c r="F165" s="106" t="str">
        <f t="shared" si="11"/>
        <v>-</v>
      </c>
      <c r="G165" s="106" t="str">
        <f t="shared" si="12"/>
        <v>-</v>
      </c>
      <c r="H165" s="66"/>
    </row>
    <row r="166" spans="1:8" x14ac:dyDescent="0.2">
      <c r="A166" s="49" t="s">
        <v>83</v>
      </c>
      <c r="B166" s="22">
        <v>0</v>
      </c>
      <c r="C166" s="101">
        <v>0</v>
      </c>
      <c r="D166" s="101">
        <v>0</v>
      </c>
      <c r="E166" s="22">
        <v>0</v>
      </c>
      <c r="F166" s="107" t="str">
        <f t="shared" si="11"/>
        <v>-</v>
      </c>
      <c r="G166" s="106" t="str">
        <f t="shared" si="12"/>
        <v>-</v>
      </c>
      <c r="H166" s="66"/>
    </row>
    <row r="167" spans="1:8" x14ac:dyDescent="0.2">
      <c r="A167" s="49" t="s">
        <v>244</v>
      </c>
      <c r="B167" s="22">
        <v>0</v>
      </c>
      <c r="C167" s="101">
        <v>0</v>
      </c>
      <c r="D167" s="101">
        <v>0</v>
      </c>
      <c r="E167" s="22">
        <v>0</v>
      </c>
      <c r="F167" s="107" t="str">
        <f t="shared" si="11"/>
        <v>-</v>
      </c>
      <c r="G167" s="106" t="str">
        <f t="shared" si="12"/>
        <v>-</v>
      </c>
      <c r="H167" s="66"/>
    </row>
    <row r="168" spans="1:8" x14ac:dyDescent="0.2">
      <c r="A168" s="49" t="s">
        <v>204</v>
      </c>
      <c r="B168" s="22">
        <v>0</v>
      </c>
      <c r="C168" s="101">
        <v>0</v>
      </c>
      <c r="D168" s="101">
        <v>0</v>
      </c>
      <c r="E168" s="22">
        <v>0</v>
      </c>
      <c r="F168" s="107" t="str">
        <f t="shared" si="11"/>
        <v>-</v>
      </c>
      <c r="G168" s="106" t="str">
        <f t="shared" si="12"/>
        <v>-</v>
      </c>
      <c r="H168" s="66"/>
    </row>
    <row r="169" spans="1:8" x14ac:dyDescent="0.2">
      <c r="A169" s="48" t="s">
        <v>84</v>
      </c>
      <c r="B169" s="100">
        <v>5303.17</v>
      </c>
      <c r="C169" s="100">
        <v>0</v>
      </c>
      <c r="D169" s="100">
        <v>0</v>
      </c>
      <c r="E169" s="102">
        <v>7321.15</v>
      </c>
      <c r="F169" s="106">
        <v>135.02000000000001</v>
      </c>
      <c r="G169" s="106" t="str">
        <f t="shared" si="12"/>
        <v>-</v>
      </c>
      <c r="H169" s="66"/>
    </row>
    <row r="170" spans="1:8" x14ac:dyDescent="0.2">
      <c r="A170" s="49" t="s">
        <v>85</v>
      </c>
      <c r="B170" s="101">
        <v>743.75</v>
      </c>
      <c r="C170" s="101">
        <v>0</v>
      </c>
      <c r="D170" s="101">
        <v>0</v>
      </c>
      <c r="E170" s="101">
        <v>1572.5</v>
      </c>
      <c r="F170" s="107">
        <f t="shared" si="11"/>
        <v>211.42857142857144</v>
      </c>
      <c r="G170" s="106" t="str">
        <f t="shared" si="12"/>
        <v>-</v>
      </c>
      <c r="H170" s="66"/>
    </row>
    <row r="171" spans="1:8" x14ac:dyDescent="0.2">
      <c r="A171" s="49" t="s">
        <v>86</v>
      </c>
      <c r="B171" s="22">
        <v>0</v>
      </c>
      <c r="C171" s="101">
        <v>0</v>
      </c>
      <c r="D171" s="101">
        <v>0</v>
      </c>
      <c r="E171" s="22">
        <v>0</v>
      </c>
      <c r="F171" s="107" t="str">
        <f t="shared" si="11"/>
        <v>-</v>
      </c>
      <c r="G171" s="106" t="str">
        <f t="shared" si="12"/>
        <v>-</v>
      </c>
      <c r="H171" s="66"/>
    </row>
    <row r="172" spans="1:8" x14ac:dyDescent="0.2">
      <c r="A172" s="49" t="s">
        <v>87</v>
      </c>
      <c r="B172" s="22">
        <v>0</v>
      </c>
      <c r="C172" s="101">
        <v>0</v>
      </c>
      <c r="D172" s="101">
        <v>0</v>
      </c>
      <c r="E172" s="22">
        <v>0</v>
      </c>
      <c r="F172" s="107" t="str">
        <f t="shared" si="11"/>
        <v>-</v>
      </c>
      <c r="G172" s="106" t="str">
        <f t="shared" si="12"/>
        <v>-</v>
      </c>
      <c r="H172" s="66"/>
    </row>
    <row r="173" spans="1:8" x14ac:dyDescent="0.2">
      <c r="A173" s="49" t="s">
        <v>88</v>
      </c>
      <c r="B173" s="22">
        <v>0</v>
      </c>
      <c r="C173" s="101">
        <v>0</v>
      </c>
      <c r="D173" s="101">
        <v>0</v>
      </c>
      <c r="E173" s="22">
        <v>0</v>
      </c>
      <c r="F173" s="107" t="str">
        <f t="shared" si="11"/>
        <v>-</v>
      </c>
      <c r="G173" s="106" t="str">
        <f t="shared" si="12"/>
        <v>-</v>
      </c>
      <c r="H173" s="66"/>
    </row>
    <row r="174" spans="1:8" x14ac:dyDescent="0.2">
      <c r="A174" s="49" t="s">
        <v>157</v>
      </c>
      <c r="B174" s="22">
        <v>0</v>
      </c>
      <c r="C174" s="101">
        <v>0</v>
      </c>
      <c r="D174" s="101">
        <v>0</v>
      </c>
      <c r="E174" s="22">
        <v>0</v>
      </c>
      <c r="F174" s="107" t="str">
        <f t="shared" si="11"/>
        <v>-</v>
      </c>
      <c r="G174" s="106" t="str">
        <f t="shared" si="12"/>
        <v>-</v>
      </c>
      <c r="H174" s="66"/>
    </row>
    <row r="175" spans="1:8" x14ac:dyDescent="0.2">
      <c r="A175" s="49" t="s">
        <v>158</v>
      </c>
      <c r="B175" s="101">
        <v>0</v>
      </c>
      <c r="C175" s="101">
        <v>0</v>
      </c>
      <c r="D175" s="101">
        <v>0</v>
      </c>
      <c r="E175" s="101">
        <v>0</v>
      </c>
      <c r="F175" s="107" t="str">
        <f t="shared" si="11"/>
        <v>-</v>
      </c>
      <c r="G175" s="106" t="str">
        <f t="shared" si="12"/>
        <v>-</v>
      </c>
      <c r="H175" s="66"/>
    </row>
    <row r="176" spans="1:8" x14ac:dyDescent="0.2">
      <c r="A176" s="49" t="s">
        <v>89</v>
      </c>
      <c r="B176" s="101">
        <v>4559.38</v>
      </c>
      <c r="C176" s="101">
        <v>0</v>
      </c>
      <c r="D176" s="101">
        <v>0</v>
      </c>
      <c r="E176" s="101">
        <v>5748.65</v>
      </c>
      <c r="F176" s="107">
        <f t="shared" si="11"/>
        <v>126.08402896885103</v>
      </c>
      <c r="G176" s="106" t="str">
        <f t="shared" si="12"/>
        <v>-</v>
      </c>
      <c r="H176" s="66"/>
    </row>
    <row r="177" spans="1:8" x14ac:dyDescent="0.2">
      <c r="A177" s="48" t="s">
        <v>90</v>
      </c>
      <c r="B177" s="100">
        <v>0</v>
      </c>
      <c r="C177" s="100">
        <v>0</v>
      </c>
      <c r="D177" s="100">
        <v>0</v>
      </c>
      <c r="E177" s="100">
        <v>0</v>
      </c>
      <c r="F177" s="106" t="str">
        <f t="shared" si="11"/>
        <v>-</v>
      </c>
      <c r="G177" s="106" t="str">
        <f t="shared" si="12"/>
        <v>-</v>
      </c>
      <c r="H177" s="66"/>
    </row>
    <row r="178" spans="1:8" x14ac:dyDescent="0.2">
      <c r="A178" s="49" t="s">
        <v>91</v>
      </c>
      <c r="B178" s="22">
        <v>0</v>
      </c>
      <c r="C178" s="101">
        <v>0</v>
      </c>
      <c r="D178" s="101">
        <v>0</v>
      </c>
      <c r="E178" s="22">
        <v>0</v>
      </c>
      <c r="F178" s="107" t="str">
        <f t="shared" si="11"/>
        <v>-</v>
      </c>
      <c r="G178" s="106" t="str">
        <f t="shared" si="12"/>
        <v>-</v>
      </c>
      <c r="H178" s="66"/>
    </row>
    <row r="179" spans="1:8" x14ac:dyDescent="0.2">
      <c r="A179" s="48" t="s">
        <v>92</v>
      </c>
      <c r="B179" s="100">
        <v>498.14</v>
      </c>
      <c r="C179" s="100">
        <v>0</v>
      </c>
      <c r="D179" s="100">
        <v>0</v>
      </c>
      <c r="E179" s="100">
        <v>511.9</v>
      </c>
      <c r="F179" s="106">
        <f t="shared" si="11"/>
        <v>102.76227566547558</v>
      </c>
      <c r="G179" s="106" t="str">
        <f t="shared" si="12"/>
        <v>-</v>
      </c>
      <c r="H179" s="66"/>
    </row>
    <row r="180" spans="1:8" x14ac:dyDescent="0.2">
      <c r="A180" s="49" t="s">
        <v>93</v>
      </c>
      <c r="B180" s="101">
        <v>498.14</v>
      </c>
      <c r="C180" s="101">
        <v>0</v>
      </c>
      <c r="D180" s="101">
        <v>0</v>
      </c>
      <c r="E180" s="101">
        <v>511.9</v>
      </c>
      <c r="F180" s="107">
        <f t="shared" si="11"/>
        <v>102.76227566547558</v>
      </c>
      <c r="G180" s="106" t="str">
        <f t="shared" si="12"/>
        <v>-</v>
      </c>
      <c r="H180" s="66"/>
    </row>
    <row r="181" spans="1:8" x14ac:dyDescent="0.2">
      <c r="A181" s="49" t="s">
        <v>94</v>
      </c>
      <c r="B181" s="22">
        <v>0</v>
      </c>
      <c r="C181" s="101">
        <v>0</v>
      </c>
      <c r="D181" s="101">
        <v>0</v>
      </c>
      <c r="E181" s="22">
        <v>0</v>
      </c>
      <c r="F181" s="107" t="str">
        <f t="shared" si="11"/>
        <v>-</v>
      </c>
      <c r="G181" s="106" t="str">
        <f t="shared" si="12"/>
        <v>-</v>
      </c>
      <c r="H181" s="66"/>
    </row>
    <row r="182" spans="1:8" x14ac:dyDescent="0.2">
      <c r="A182" s="48" t="s">
        <v>245</v>
      </c>
      <c r="B182" s="100">
        <v>0</v>
      </c>
      <c r="C182" s="100">
        <v>0</v>
      </c>
      <c r="D182" s="100">
        <v>0</v>
      </c>
      <c r="E182" s="100">
        <v>0</v>
      </c>
      <c r="F182" s="107" t="str">
        <f t="shared" si="11"/>
        <v>-</v>
      </c>
      <c r="G182" s="106" t="str">
        <f t="shared" si="12"/>
        <v>-</v>
      </c>
      <c r="H182" s="66"/>
    </row>
    <row r="183" spans="1:8" x14ac:dyDescent="0.2">
      <c r="A183" s="49" t="s">
        <v>246</v>
      </c>
      <c r="B183" s="22">
        <v>0</v>
      </c>
      <c r="C183" s="101">
        <v>0</v>
      </c>
      <c r="D183" s="101">
        <v>0</v>
      </c>
      <c r="E183" s="22">
        <v>0</v>
      </c>
      <c r="F183" s="107" t="str">
        <f t="shared" si="11"/>
        <v>-</v>
      </c>
      <c r="G183" s="106" t="str">
        <f t="shared" si="12"/>
        <v>-</v>
      </c>
      <c r="H183" s="66"/>
    </row>
    <row r="184" spans="1:8" x14ac:dyDescent="0.2">
      <c r="A184" s="48" t="s">
        <v>95</v>
      </c>
      <c r="B184" s="100">
        <v>0</v>
      </c>
      <c r="C184" s="100">
        <v>0</v>
      </c>
      <c r="D184" s="100">
        <v>0</v>
      </c>
      <c r="E184" s="100">
        <v>0</v>
      </c>
      <c r="F184" s="106" t="str">
        <f t="shared" si="11"/>
        <v>-</v>
      </c>
      <c r="G184" s="106" t="str">
        <f t="shared" si="12"/>
        <v>-</v>
      </c>
      <c r="H184" s="66"/>
    </row>
    <row r="185" spans="1:8" x14ac:dyDescent="0.2">
      <c r="A185" s="49" t="s">
        <v>96</v>
      </c>
      <c r="B185" s="22">
        <v>0</v>
      </c>
      <c r="C185" s="101">
        <v>0</v>
      </c>
      <c r="D185" s="101">
        <v>0</v>
      </c>
      <c r="E185" s="22">
        <v>0</v>
      </c>
      <c r="F185" s="107" t="str">
        <f t="shared" si="11"/>
        <v>-</v>
      </c>
      <c r="G185" s="106" t="str">
        <f t="shared" si="12"/>
        <v>-</v>
      </c>
      <c r="H185" s="66"/>
    </row>
    <row r="186" spans="1:8" x14ac:dyDescent="0.2">
      <c r="A186" s="49"/>
      <c r="B186" s="101"/>
      <c r="C186" s="101"/>
      <c r="D186" s="101"/>
      <c r="E186" s="101"/>
      <c r="F186" s="107"/>
      <c r="G186" s="106"/>
      <c r="H186" s="66"/>
    </row>
    <row r="187" spans="1:8" x14ac:dyDescent="0.2">
      <c r="A187" s="51" t="s">
        <v>97</v>
      </c>
      <c r="B187" s="100">
        <v>2500</v>
      </c>
      <c r="C187" s="100">
        <v>165235</v>
      </c>
      <c r="D187" s="100">
        <v>165235</v>
      </c>
      <c r="E187" s="100">
        <v>0</v>
      </c>
      <c r="F187" s="106">
        <f t="shared" si="11"/>
        <v>0</v>
      </c>
      <c r="G187" s="106">
        <f t="shared" si="12"/>
        <v>0</v>
      </c>
      <c r="H187" s="66"/>
    </row>
    <row r="188" spans="1:8" x14ac:dyDescent="0.2">
      <c r="A188" s="48" t="s">
        <v>98</v>
      </c>
      <c r="B188" s="100">
        <v>2500</v>
      </c>
      <c r="C188" s="100">
        <v>0</v>
      </c>
      <c r="D188" s="100">
        <v>0</v>
      </c>
      <c r="E188" s="100">
        <v>0</v>
      </c>
      <c r="F188" s="106">
        <f t="shared" si="11"/>
        <v>0</v>
      </c>
      <c r="G188" s="106" t="str">
        <f t="shared" si="12"/>
        <v>-</v>
      </c>
      <c r="H188" s="66"/>
    </row>
    <row r="189" spans="1:8" x14ac:dyDescent="0.2">
      <c r="A189" s="49" t="s">
        <v>99</v>
      </c>
      <c r="B189" s="22">
        <v>2500</v>
      </c>
      <c r="C189" s="101">
        <v>0</v>
      </c>
      <c r="D189" s="101">
        <v>0</v>
      </c>
      <c r="E189" s="22">
        <v>0</v>
      </c>
      <c r="F189" s="107">
        <f t="shared" si="11"/>
        <v>0</v>
      </c>
      <c r="G189" s="106" t="str">
        <f t="shared" si="12"/>
        <v>-</v>
      </c>
      <c r="H189" s="66"/>
    </row>
    <row r="190" spans="1:8" x14ac:dyDescent="0.2">
      <c r="A190" s="48" t="s">
        <v>100</v>
      </c>
      <c r="B190" s="100">
        <v>0</v>
      </c>
      <c r="C190" s="100">
        <v>0</v>
      </c>
      <c r="D190" s="100">
        <v>0</v>
      </c>
      <c r="E190" s="100">
        <v>0</v>
      </c>
      <c r="F190" s="106" t="str">
        <f t="shared" si="11"/>
        <v>-</v>
      </c>
      <c r="G190" s="106" t="str">
        <f t="shared" si="12"/>
        <v>-</v>
      </c>
      <c r="H190" s="66"/>
    </row>
    <row r="191" spans="1:8" x14ac:dyDescent="0.2">
      <c r="A191" s="49" t="s">
        <v>101</v>
      </c>
      <c r="B191" s="22">
        <v>0</v>
      </c>
      <c r="C191" s="101">
        <v>0</v>
      </c>
      <c r="D191" s="101">
        <v>0</v>
      </c>
      <c r="E191" s="22">
        <v>0</v>
      </c>
      <c r="F191" s="107" t="str">
        <f t="shared" si="11"/>
        <v>-</v>
      </c>
      <c r="G191" s="106" t="str">
        <f t="shared" si="12"/>
        <v>-</v>
      </c>
      <c r="H191" s="66"/>
    </row>
    <row r="192" spans="1:8" x14ac:dyDescent="0.2">
      <c r="A192" s="49"/>
      <c r="B192" s="101"/>
      <c r="C192" s="101"/>
      <c r="D192" s="101"/>
      <c r="E192" s="101"/>
      <c r="F192" s="107"/>
      <c r="G192" s="106"/>
      <c r="H192" s="66"/>
    </row>
    <row r="193" spans="1:8" s="5" customFormat="1" x14ac:dyDescent="0.2">
      <c r="A193" s="57" t="s">
        <v>102</v>
      </c>
      <c r="B193" s="103">
        <f>B83+B158</f>
        <v>1116071.06</v>
      </c>
      <c r="C193" s="103">
        <f>C83+C158</f>
        <v>1370546</v>
      </c>
      <c r="D193" s="103">
        <f>D83+D158</f>
        <v>1370546</v>
      </c>
      <c r="E193" s="103">
        <f>E83+E158</f>
        <v>1318691.31</v>
      </c>
      <c r="F193" s="92">
        <f t="shared" si="11"/>
        <v>118.15478039543467</v>
      </c>
      <c r="G193" s="92">
        <f t="shared" si="12"/>
        <v>96.216494010416284</v>
      </c>
      <c r="H193" s="66"/>
    </row>
    <row r="194" spans="1:8" x14ac:dyDescent="0.2">
      <c r="G194" s="1"/>
    </row>
  </sheetData>
  <mergeCells count="3">
    <mergeCell ref="A1:G1"/>
    <mergeCell ref="A3:G3"/>
    <mergeCell ref="A7:G7"/>
  </mergeCells>
  <conditionalFormatting sqref="B14">
    <cfRule type="containsBlanks" dxfId="120" priority="97">
      <formula>LEN(TRIM(B14))=0</formula>
    </cfRule>
  </conditionalFormatting>
  <conditionalFormatting sqref="B16:B19">
    <cfRule type="containsBlanks" dxfId="119" priority="90">
      <formula>LEN(TRIM(B16))=0</formula>
    </cfRule>
  </conditionalFormatting>
  <conditionalFormatting sqref="B21:B22">
    <cfRule type="containsBlanks" dxfId="118" priority="87">
      <formula>LEN(TRIM(B21))=0</formula>
    </cfRule>
  </conditionalFormatting>
  <conditionalFormatting sqref="B24:B25">
    <cfRule type="containsBlanks" dxfId="117" priority="85">
      <formula>LEN(TRIM(B24))=0</formula>
    </cfRule>
  </conditionalFormatting>
  <conditionalFormatting sqref="B27:B28">
    <cfRule type="containsBlanks" dxfId="116" priority="82">
      <formula>LEN(TRIM(B27))=0</formula>
    </cfRule>
  </conditionalFormatting>
  <conditionalFormatting sqref="B30:B33">
    <cfRule type="containsBlanks" dxfId="115" priority="81">
      <formula>LEN(TRIM(B30))=0</formula>
    </cfRule>
  </conditionalFormatting>
  <conditionalFormatting sqref="B37:B40">
    <cfRule type="containsBlanks" dxfId="114" priority="79">
      <formula>LEN(TRIM(B37))=0</formula>
    </cfRule>
  </conditionalFormatting>
  <conditionalFormatting sqref="B44">
    <cfRule type="containsBlanks" dxfId="113" priority="77">
      <formula>LEN(TRIM(B44))=0</formula>
    </cfRule>
  </conditionalFormatting>
  <conditionalFormatting sqref="B48:B49">
    <cfRule type="containsBlanks" dxfId="112" priority="75">
      <formula>LEN(TRIM(B48))=0</formula>
    </cfRule>
  </conditionalFormatting>
  <conditionalFormatting sqref="B51:B52">
    <cfRule type="containsBlanks" dxfId="111" priority="72">
      <formula>LEN(TRIM(B51))=0</formula>
    </cfRule>
  </conditionalFormatting>
  <conditionalFormatting sqref="B56:B58">
    <cfRule type="containsBlanks" dxfId="110" priority="70">
      <formula>LEN(TRIM(B56))=0</formula>
    </cfRule>
  </conditionalFormatting>
  <conditionalFormatting sqref="B61">
    <cfRule type="containsBlanks" dxfId="109" priority="68">
      <formula>LEN(TRIM(B61))=0</formula>
    </cfRule>
  </conditionalFormatting>
  <conditionalFormatting sqref="B65">
    <cfRule type="containsBlanks" dxfId="108" priority="66">
      <formula>LEN(TRIM(B65))=0</formula>
    </cfRule>
  </conditionalFormatting>
  <conditionalFormatting sqref="B72">
    <cfRule type="containsBlanks" dxfId="107" priority="64">
      <formula>LEN(TRIM(B72))=0</formula>
    </cfRule>
  </conditionalFormatting>
  <conditionalFormatting sqref="B74:B76">
    <cfRule type="containsBlanks" dxfId="106" priority="63">
      <formula>LEN(TRIM(B74))=0</formula>
    </cfRule>
  </conditionalFormatting>
  <conditionalFormatting sqref="B78">
    <cfRule type="containsBlanks" dxfId="105" priority="62">
      <formula>LEN(TRIM(B78))=0</formula>
    </cfRule>
  </conditionalFormatting>
  <conditionalFormatting sqref="B86:B89">
    <cfRule type="containsBlanks" dxfId="104" priority="57">
      <formula>LEN(TRIM(B86))=0</formula>
    </cfRule>
  </conditionalFormatting>
  <conditionalFormatting sqref="B91">
    <cfRule type="containsBlanks" dxfId="103" priority="54">
      <formula>LEN(TRIM(B91))=0</formula>
    </cfRule>
  </conditionalFormatting>
  <conditionalFormatting sqref="B93:B95">
    <cfRule type="containsBlanks" dxfId="102" priority="53">
      <formula>LEN(TRIM(B93))=0</formula>
    </cfRule>
  </conditionalFormatting>
  <conditionalFormatting sqref="B99:B102">
    <cfRule type="containsBlanks" dxfId="101" priority="49">
      <formula>LEN(TRIM(B99))=0</formula>
    </cfRule>
  </conditionalFormatting>
  <conditionalFormatting sqref="B104:B109">
    <cfRule type="containsBlanks" dxfId="100" priority="48">
      <formula>LEN(TRIM(B104))=0</formula>
    </cfRule>
  </conditionalFormatting>
  <conditionalFormatting sqref="B111:B119">
    <cfRule type="containsBlanks" dxfId="99" priority="47">
      <formula>LEN(TRIM(B111))=0</formula>
    </cfRule>
  </conditionalFormatting>
  <conditionalFormatting sqref="B121">
    <cfRule type="containsBlanks" dxfId="98" priority="46">
      <formula>LEN(TRIM(B121))=0</formula>
    </cfRule>
  </conditionalFormatting>
  <conditionalFormatting sqref="B123:B129">
    <cfRule type="containsBlanks" dxfId="97" priority="45">
      <formula>LEN(TRIM(B123))=0</formula>
    </cfRule>
  </conditionalFormatting>
  <conditionalFormatting sqref="B133:B134">
    <cfRule type="containsBlanks" dxfId="96" priority="39">
      <formula>LEN(TRIM(B133))=0</formula>
    </cfRule>
  </conditionalFormatting>
  <conditionalFormatting sqref="B136:B139">
    <cfRule type="containsBlanks" dxfId="95" priority="36">
      <formula>LEN(TRIM(B136))=0</formula>
    </cfRule>
  </conditionalFormatting>
  <conditionalFormatting sqref="B143:B144">
    <cfRule type="containsBlanks" dxfId="94" priority="34">
      <formula>LEN(TRIM(B143))=0</formula>
    </cfRule>
  </conditionalFormatting>
  <conditionalFormatting sqref="B147:B148">
    <cfRule type="containsBlanks" dxfId="93" priority="31">
      <formula>LEN(TRIM(B147))=0</formula>
    </cfRule>
  </conditionalFormatting>
  <conditionalFormatting sqref="B152:B153">
    <cfRule type="containsBlanks" dxfId="92" priority="30">
      <formula>LEN(TRIM(B152))=0</formula>
    </cfRule>
  </conditionalFormatting>
  <conditionalFormatting sqref="B155">
    <cfRule type="containsBlanks" dxfId="91" priority="28">
      <formula>LEN(TRIM(B155))=0</formula>
    </cfRule>
  </conditionalFormatting>
  <conditionalFormatting sqref="B161:B162">
    <cfRule type="containsBlanks" dxfId="90" priority="19">
      <formula>LEN(TRIM(B161))=0</formula>
    </cfRule>
  </conditionalFormatting>
  <conditionalFormatting sqref="B166:B168">
    <cfRule type="containsBlanks" dxfId="89" priority="17">
      <formula>LEN(TRIM(B166))=0</formula>
    </cfRule>
  </conditionalFormatting>
  <conditionalFormatting sqref="B170:B176">
    <cfRule type="containsBlanks" dxfId="88" priority="15">
      <formula>LEN(TRIM(B170))=0</formula>
    </cfRule>
  </conditionalFormatting>
  <conditionalFormatting sqref="B178">
    <cfRule type="containsBlanks" dxfId="87" priority="13">
      <formula>LEN(TRIM(B178))=0</formula>
    </cfRule>
  </conditionalFormatting>
  <conditionalFormatting sqref="B180:B181">
    <cfRule type="containsBlanks" dxfId="86" priority="11">
      <formula>LEN(TRIM(B180))=0</formula>
    </cfRule>
  </conditionalFormatting>
  <conditionalFormatting sqref="B183">
    <cfRule type="containsBlanks" dxfId="85" priority="8">
      <formula>LEN(TRIM(B183))=0</formula>
    </cfRule>
  </conditionalFormatting>
  <conditionalFormatting sqref="B185">
    <cfRule type="containsBlanks" dxfId="84" priority="6">
      <formula>LEN(TRIM(B185))=0</formula>
    </cfRule>
  </conditionalFormatting>
  <conditionalFormatting sqref="B189">
    <cfRule type="containsBlanks" dxfId="83" priority="4">
      <formula>LEN(TRIM(B189))=0</formula>
    </cfRule>
  </conditionalFormatting>
  <conditionalFormatting sqref="B191">
    <cfRule type="containsBlanks" dxfId="82" priority="3">
      <formula>LEN(TRIM(B191))=0</formula>
    </cfRule>
  </conditionalFormatting>
  <conditionalFormatting sqref="C12:D12">
    <cfRule type="containsBlanks" dxfId="81" priority="96">
      <formula>LEN(TRIM(C12))=0</formula>
    </cfRule>
  </conditionalFormatting>
  <conditionalFormatting sqref="C35:D35">
    <cfRule type="containsBlanks" dxfId="80" priority="95">
      <formula>LEN(TRIM(C35))=0</formula>
    </cfRule>
  </conditionalFormatting>
  <conditionalFormatting sqref="C42:D42">
    <cfRule type="containsBlanks" dxfId="79" priority="94">
      <formula>LEN(TRIM(C42))=0</formula>
    </cfRule>
  </conditionalFormatting>
  <conditionalFormatting sqref="C46:D46">
    <cfRule type="containsBlanks" dxfId="78" priority="93">
      <formula>LEN(TRIM(C46))=0</formula>
    </cfRule>
  </conditionalFormatting>
  <conditionalFormatting sqref="C54:D54">
    <cfRule type="containsBlanks" dxfId="77" priority="92">
      <formula>LEN(TRIM(C54))=0</formula>
    </cfRule>
  </conditionalFormatting>
  <conditionalFormatting sqref="C63:D63">
    <cfRule type="containsBlanks" dxfId="76" priority="91">
      <formula>LEN(TRIM(C63))=0</formula>
    </cfRule>
  </conditionalFormatting>
  <conditionalFormatting sqref="C70:D70">
    <cfRule type="containsBlanks" dxfId="75" priority="58">
      <formula>LEN(TRIM(C70))=0</formula>
    </cfRule>
  </conditionalFormatting>
  <conditionalFormatting sqref="C84:D84">
    <cfRule type="containsBlanks" dxfId="74" priority="55">
      <formula>LEN(TRIM(C84))=0</formula>
    </cfRule>
  </conditionalFormatting>
  <conditionalFormatting sqref="C97:D97">
    <cfRule type="containsBlanks" dxfId="73" priority="23">
      <formula>LEN(TRIM(C97))=0</formula>
    </cfRule>
  </conditionalFormatting>
  <conditionalFormatting sqref="C131:D131">
    <cfRule type="containsBlanks" dxfId="72" priority="37">
      <formula>LEN(TRIM(C131))=0</formula>
    </cfRule>
  </conditionalFormatting>
  <conditionalFormatting sqref="C141:D141">
    <cfRule type="containsBlanks" dxfId="71" priority="24">
      <formula>LEN(TRIM(C141))=0</formula>
    </cfRule>
  </conditionalFormatting>
  <conditionalFormatting sqref="C145:D145">
    <cfRule type="containsBlanks" dxfId="70" priority="25">
      <formula>LEN(TRIM(C145))=0</formula>
    </cfRule>
  </conditionalFormatting>
  <conditionalFormatting sqref="C150:D150">
    <cfRule type="containsBlanks" dxfId="69" priority="26">
      <formula>LEN(TRIM(C150))=0</formula>
    </cfRule>
  </conditionalFormatting>
  <conditionalFormatting sqref="C159:D159">
    <cfRule type="containsBlanks" dxfId="68" priority="22">
      <formula>LEN(TRIM(C159))=0</formula>
    </cfRule>
  </conditionalFormatting>
  <conditionalFormatting sqref="C164:D164">
    <cfRule type="containsBlanks" dxfId="67" priority="21">
      <formula>LEN(TRIM(C164))=0</formula>
    </cfRule>
  </conditionalFormatting>
  <conditionalFormatting sqref="C187:D187">
    <cfRule type="containsBlanks" dxfId="66" priority="20">
      <formula>LEN(TRIM(C187))=0</formula>
    </cfRule>
  </conditionalFormatting>
  <conditionalFormatting sqref="E14">
    <cfRule type="containsBlanks" dxfId="65" priority="88">
      <formula>LEN(TRIM(E14))=0</formula>
    </cfRule>
  </conditionalFormatting>
  <conditionalFormatting sqref="E16:E19">
    <cfRule type="containsBlanks" dxfId="64" priority="89">
      <formula>LEN(TRIM(E16))=0</formula>
    </cfRule>
  </conditionalFormatting>
  <conditionalFormatting sqref="E21:E22">
    <cfRule type="containsBlanks" dxfId="63" priority="86">
      <formula>LEN(TRIM(E21))=0</formula>
    </cfRule>
  </conditionalFormatting>
  <conditionalFormatting sqref="E24:E25">
    <cfRule type="containsBlanks" dxfId="62" priority="84">
      <formula>LEN(TRIM(E24))=0</formula>
    </cfRule>
  </conditionalFormatting>
  <conditionalFormatting sqref="E27:E28">
    <cfRule type="containsBlanks" dxfId="61" priority="83">
      <formula>LEN(TRIM(E27))=0</formula>
    </cfRule>
  </conditionalFormatting>
  <conditionalFormatting sqref="E30:E33">
    <cfRule type="containsBlanks" dxfId="60" priority="80">
      <formula>LEN(TRIM(E30))=0</formula>
    </cfRule>
  </conditionalFormatting>
  <conditionalFormatting sqref="E37:E40">
    <cfRule type="containsBlanks" dxfId="59" priority="78">
      <formula>LEN(TRIM(E37))=0</formula>
    </cfRule>
  </conditionalFormatting>
  <conditionalFormatting sqref="E44">
    <cfRule type="containsBlanks" dxfId="58" priority="76">
      <formula>LEN(TRIM(E44))=0</formula>
    </cfRule>
  </conditionalFormatting>
  <conditionalFormatting sqref="E48:E49">
    <cfRule type="containsBlanks" dxfId="57" priority="73">
      <formula>LEN(TRIM(E48))=0</formula>
    </cfRule>
  </conditionalFormatting>
  <conditionalFormatting sqref="E51:E52">
    <cfRule type="containsBlanks" dxfId="56" priority="71">
      <formula>LEN(TRIM(E51))=0</formula>
    </cfRule>
  </conditionalFormatting>
  <conditionalFormatting sqref="E56:E58">
    <cfRule type="containsBlanks" dxfId="55" priority="69">
      <formula>LEN(TRIM(E56))=0</formula>
    </cfRule>
  </conditionalFormatting>
  <conditionalFormatting sqref="E61">
    <cfRule type="containsBlanks" dxfId="54" priority="67">
      <formula>LEN(TRIM(E61))=0</formula>
    </cfRule>
  </conditionalFormatting>
  <conditionalFormatting sqref="E65">
    <cfRule type="containsBlanks" dxfId="53" priority="65">
      <formula>LEN(TRIM(E65))=0</formula>
    </cfRule>
  </conditionalFormatting>
  <conditionalFormatting sqref="E72">
    <cfRule type="containsBlanks" dxfId="52" priority="61">
      <formula>LEN(TRIM(E72))=0</formula>
    </cfRule>
  </conditionalFormatting>
  <conditionalFormatting sqref="E74:E76">
    <cfRule type="containsBlanks" dxfId="51" priority="60">
      <formula>LEN(TRIM(E74))=0</formula>
    </cfRule>
  </conditionalFormatting>
  <conditionalFormatting sqref="E78">
    <cfRule type="containsBlanks" dxfId="50" priority="59">
      <formula>LEN(TRIM(E78))=0</formula>
    </cfRule>
  </conditionalFormatting>
  <conditionalFormatting sqref="E86:E89">
    <cfRule type="containsBlanks" dxfId="49" priority="56">
      <formula>LEN(TRIM(E86))=0</formula>
    </cfRule>
  </conditionalFormatting>
  <conditionalFormatting sqref="E91">
    <cfRule type="containsBlanks" dxfId="48" priority="51">
      <formula>LEN(TRIM(E91))=0</formula>
    </cfRule>
  </conditionalFormatting>
  <conditionalFormatting sqref="E93:E95">
    <cfRule type="containsBlanks" dxfId="47" priority="52">
      <formula>LEN(TRIM(E93))=0</formula>
    </cfRule>
  </conditionalFormatting>
  <conditionalFormatting sqref="E99:E102">
    <cfRule type="containsBlanks" dxfId="46" priority="40">
      <formula>LEN(TRIM(E99))=0</formula>
    </cfRule>
  </conditionalFormatting>
  <conditionalFormatting sqref="E104:E109">
    <cfRule type="containsBlanks" dxfId="45" priority="41">
      <formula>LEN(TRIM(E104))=0</formula>
    </cfRule>
  </conditionalFormatting>
  <conditionalFormatting sqref="E111:E119">
    <cfRule type="containsBlanks" dxfId="44" priority="42">
      <formula>LEN(TRIM(E111))=0</formula>
    </cfRule>
  </conditionalFormatting>
  <conditionalFormatting sqref="E121">
    <cfRule type="containsBlanks" dxfId="43" priority="43">
      <formula>LEN(TRIM(E121))=0</formula>
    </cfRule>
  </conditionalFormatting>
  <conditionalFormatting sqref="E123:E129">
    <cfRule type="containsBlanks" dxfId="42" priority="44">
      <formula>LEN(TRIM(E123))=0</formula>
    </cfRule>
  </conditionalFormatting>
  <conditionalFormatting sqref="E133:E134">
    <cfRule type="containsBlanks" dxfId="41" priority="38">
      <formula>LEN(TRIM(E133))=0</formula>
    </cfRule>
  </conditionalFormatting>
  <conditionalFormatting sqref="E136:E139">
    <cfRule type="containsBlanks" dxfId="40" priority="35">
      <formula>LEN(TRIM(E136))=0</formula>
    </cfRule>
  </conditionalFormatting>
  <conditionalFormatting sqref="E143:E144">
    <cfRule type="containsBlanks" dxfId="39" priority="33">
      <formula>LEN(TRIM(E143))=0</formula>
    </cfRule>
  </conditionalFormatting>
  <conditionalFormatting sqref="E147:E148">
    <cfRule type="containsBlanks" dxfId="38" priority="32">
      <formula>LEN(TRIM(E147))=0</formula>
    </cfRule>
  </conditionalFormatting>
  <conditionalFormatting sqref="E152:E153">
    <cfRule type="containsBlanks" dxfId="37" priority="29">
      <formula>LEN(TRIM(E152))=0</formula>
    </cfRule>
  </conditionalFormatting>
  <conditionalFormatting sqref="E155">
    <cfRule type="containsBlanks" dxfId="36" priority="27">
      <formula>LEN(TRIM(E155))=0</formula>
    </cfRule>
  </conditionalFormatting>
  <conditionalFormatting sqref="E161:E162">
    <cfRule type="containsBlanks" dxfId="35" priority="18">
      <formula>LEN(TRIM(E161))=0</formula>
    </cfRule>
  </conditionalFormatting>
  <conditionalFormatting sqref="E166:E168">
    <cfRule type="containsBlanks" dxfId="34" priority="16">
      <formula>LEN(TRIM(E166))=0</formula>
    </cfRule>
  </conditionalFormatting>
  <conditionalFormatting sqref="E170:E176">
    <cfRule type="containsBlanks" dxfId="33" priority="14">
      <formula>LEN(TRIM(E170))=0</formula>
    </cfRule>
  </conditionalFormatting>
  <conditionalFormatting sqref="E178">
    <cfRule type="containsBlanks" dxfId="32" priority="12">
      <formula>LEN(TRIM(E178))=0</formula>
    </cfRule>
  </conditionalFormatting>
  <conditionalFormatting sqref="E180:E181">
    <cfRule type="containsBlanks" dxfId="31" priority="9">
      <formula>LEN(TRIM(E180))=0</formula>
    </cfRule>
  </conditionalFormatting>
  <conditionalFormatting sqref="E183">
    <cfRule type="containsBlanks" dxfId="30" priority="7">
      <formula>LEN(TRIM(E183))=0</formula>
    </cfRule>
  </conditionalFormatting>
  <conditionalFormatting sqref="E185">
    <cfRule type="containsBlanks" dxfId="29" priority="5">
      <formula>LEN(TRIM(E185))=0</formula>
    </cfRule>
  </conditionalFormatting>
  <conditionalFormatting sqref="E189">
    <cfRule type="containsBlanks" dxfId="28" priority="2">
      <formula>LEN(TRIM(E189))=0</formula>
    </cfRule>
  </conditionalFormatting>
  <conditionalFormatting sqref="E191">
    <cfRule type="containsBlanks" dxfId="27" priority="1">
      <formula>LEN(TRIM(E191))=0</formula>
    </cfRule>
  </conditionalFormatting>
  <pageMargins left="0.19685039370078741" right="0.19685039370078741" top="0.39370078740157483" bottom="0.39370078740157483" header="0.19685039370078741" footer="0.19685039370078741"/>
  <pageSetup paperSize="9" scale="86" firstPageNumber="2" orientation="landscape" useFirstPageNumber="1" r:id="rId1"/>
  <headerFooter>
    <oddFooter>&amp;C&amp;P</oddFooter>
  </headerFooter>
  <ignoredErrors>
    <ignoredError sqref="B19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46"/>
  <sheetViews>
    <sheetView showGridLines="0" topLeftCell="A5" zoomScaleNormal="100" zoomScalePageLayoutView="30" workbookViewId="0">
      <selection activeCell="I24" sqref="I24"/>
    </sheetView>
  </sheetViews>
  <sheetFormatPr defaultColWidth="9.140625" defaultRowHeight="12.75" x14ac:dyDescent="0.2"/>
  <cols>
    <col min="1" max="1" width="79.7109375" style="1" customWidth="1"/>
    <col min="2" max="2" width="14.7109375" style="1" bestFit="1" customWidth="1"/>
    <col min="3" max="3" width="15.140625" style="1" bestFit="1" customWidth="1"/>
    <col min="4" max="5" width="14.7109375" style="1" bestFit="1" customWidth="1"/>
    <col min="6" max="7" width="8.5703125" style="1" bestFit="1" customWidth="1"/>
    <col min="8" max="16384" width="9.140625" style="1"/>
  </cols>
  <sheetData>
    <row r="2" spans="1:7" s="3" customFormat="1" ht="15.75" x14ac:dyDescent="0.25">
      <c r="A2" s="184" t="s">
        <v>260</v>
      </c>
      <c r="B2" s="184"/>
      <c r="C2" s="184"/>
      <c r="D2" s="184"/>
      <c r="E2" s="184"/>
      <c r="F2" s="184"/>
      <c r="G2" s="184"/>
    </row>
    <row r="3" spans="1:7" x14ac:dyDescent="0.2">
      <c r="A3" s="44"/>
      <c r="B3" s="44"/>
      <c r="C3" s="44"/>
      <c r="D3" s="44"/>
      <c r="E3" s="44"/>
      <c r="F3" s="44"/>
      <c r="G3" s="44"/>
    </row>
    <row r="4" spans="1:7" ht="38.25" x14ac:dyDescent="0.2">
      <c r="A4" s="55" t="s">
        <v>117</v>
      </c>
      <c r="B4" s="29" t="str">
        <f>'Sažetak '!B13</f>
        <v>Ostvarenje / izvršenje 
01.01.-31.12.'24.</v>
      </c>
      <c r="C4" s="29" t="str">
        <f>'Sažetak '!C13</f>
        <v>Izvorni plan 
2025.</v>
      </c>
      <c r="D4" s="29" t="str">
        <f>'Sažetak '!D13</f>
        <v>Tekući plan 
2025.</v>
      </c>
      <c r="E4" s="29" t="str">
        <f>'Sažetak '!E13</f>
        <v>Ostvarenje / izvršenje 
01.01.-31.12.25.</v>
      </c>
      <c r="F4" s="36" t="s">
        <v>190</v>
      </c>
      <c r="G4" s="36" t="s">
        <v>191</v>
      </c>
    </row>
    <row r="5" spans="1:7" s="4" customFormat="1" ht="11.25" x14ac:dyDescent="0.2">
      <c r="A5" s="53">
        <v>1</v>
      </c>
      <c r="B5" s="53">
        <v>2</v>
      </c>
      <c r="C5" s="53">
        <v>3</v>
      </c>
      <c r="D5" s="53">
        <v>4</v>
      </c>
      <c r="E5" s="53">
        <v>5</v>
      </c>
      <c r="F5" s="53" t="s">
        <v>114</v>
      </c>
      <c r="G5" s="53" t="s">
        <v>115</v>
      </c>
    </row>
    <row r="6" spans="1:7" x14ac:dyDescent="0.2">
      <c r="A6" s="7" t="s">
        <v>118</v>
      </c>
      <c r="B6" s="7"/>
      <c r="C6" s="7"/>
      <c r="D6" s="7"/>
      <c r="E6" s="7"/>
      <c r="F6" s="7"/>
      <c r="G6" s="7"/>
    </row>
    <row r="7" spans="1:7" x14ac:dyDescent="0.2">
      <c r="A7" s="48" t="s">
        <v>159</v>
      </c>
      <c r="B7" s="59">
        <v>5349.06</v>
      </c>
      <c r="C7" s="59">
        <v>26348</v>
      </c>
      <c r="D7" s="59">
        <v>26348</v>
      </c>
      <c r="E7" s="59">
        <v>24297.42</v>
      </c>
      <c r="F7" s="106">
        <v>454.24</v>
      </c>
      <c r="G7" s="106">
        <v>92.22</v>
      </c>
    </row>
    <row r="8" spans="1:7" x14ac:dyDescent="0.2">
      <c r="A8" s="49" t="s">
        <v>147</v>
      </c>
      <c r="B8" s="14">
        <v>5349.06</v>
      </c>
      <c r="C8" s="14">
        <v>26348</v>
      </c>
      <c r="D8" s="14">
        <v>26348</v>
      </c>
      <c r="E8" s="14">
        <v>24297.42</v>
      </c>
      <c r="F8" s="107">
        <v>454.24</v>
      </c>
      <c r="G8" s="107">
        <v>92.22</v>
      </c>
    </row>
    <row r="9" spans="1:7" x14ac:dyDescent="0.2">
      <c r="A9" s="48" t="s">
        <v>160</v>
      </c>
      <c r="B9" s="127">
        <v>3271.78</v>
      </c>
      <c r="C9" s="127">
        <v>3621</v>
      </c>
      <c r="D9" s="127">
        <v>3621</v>
      </c>
      <c r="E9" s="127">
        <v>3573.91</v>
      </c>
      <c r="F9" s="128">
        <v>109.23</v>
      </c>
      <c r="G9" s="106">
        <v>98.7</v>
      </c>
    </row>
    <row r="10" spans="1:7" x14ac:dyDescent="0.2">
      <c r="A10" s="49" t="s">
        <v>154</v>
      </c>
      <c r="B10" s="129">
        <v>3271.78</v>
      </c>
      <c r="C10" s="129">
        <v>3621</v>
      </c>
      <c r="D10" s="129">
        <v>3621</v>
      </c>
      <c r="E10" s="129">
        <v>3573.91</v>
      </c>
      <c r="F10" s="130">
        <v>109.23</v>
      </c>
      <c r="G10" s="107">
        <v>98.7</v>
      </c>
    </row>
    <row r="11" spans="1:7" x14ac:dyDescent="0.2">
      <c r="A11" s="48" t="s">
        <v>161</v>
      </c>
      <c r="B11" s="127">
        <v>75140.94</v>
      </c>
      <c r="C11" s="127">
        <v>101717</v>
      </c>
      <c r="D11" s="127">
        <v>101717</v>
      </c>
      <c r="E11" s="127">
        <v>87895.03</v>
      </c>
      <c r="F11" s="128">
        <v>116.97</v>
      </c>
      <c r="G11" s="106">
        <v>86.41</v>
      </c>
    </row>
    <row r="12" spans="1:7" x14ac:dyDescent="0.2">
      <c r="A12" s="49" t="s">
        <v>150</v>
      </c>
      <c r="B12" s="129">
        <v>5271.12</v>
      </c>
      <c r="C12" s="129">
        <v>6200</v>
      </c>
      <c r="D12" s="129">
        <v>6200</v>
      </c>
      <c r="E12" s="129">
        <v>4867.8</v>
      </c>
      <c r="F12" s="130">
        <v>92.35</v>
      </c>
      <c r="G12" s="107">
        <v>78.510000000000005</v>
      </c>
    </row>
    <row r="13" spans="1:7" x14ac:dyDescent="0.2">
      <c r="A13" s="49" t="s">
        <v>153</v>
      </c>
      <c r="B13" s="129">
        <v>69869.820000000007</v>
      </c>
      <c r="C13" s="129">
        <v>95517</v>
      </c>
      <c r="D13" s="129">
        <v>95517</v>
      </c>
      <c r="E13" s="129">
        <v>83027.23</v>
      </c>
      <c r="F13" s="130">
        <v>118.83</v>
      </c>
      <c r="G13" s="107">
        <v>86.92</v>
      </c>
    </row>
    <row r="14" spans="1:7" x14ac:dyDescent="0.2">
      <c r="A14" s="48" t="s">
        <v>162</v>
      </c>
      <c r="B14" s="127">
        <v>1020097.38</v>
      </c>
      <c r="C14" s="127">
        <v>1236330</v>
      </c>
      <c r="D14" s="127">
        <v>1236330</v>
      </c>
      <c r="E14" s="127">
        <v>1105672.6499999999</v>
      </c>
      <c r="F14" s="128">
        <v>108.39</v>
      </c>
      <c r="G14" s="106">
        <v>89.43</v>
      </c>
    </row>
    <row r="15" spans="1:7" x14ac:dyDescent="0.2">
      <c r="A15" s="49" t="s">
        <v>151</v>
      </c>
      <c r="B15" s="129">
        <v>2998.72</v>
      </c>
      <c r="C15" s="129">
        <v>157620</v>
      </c>
      <c r="D15" s="129">
        <v>157620</v>
      </c>
      <c r="E15" s="129">
        <v>5079.3900000000003</v>
      </c>
      <c r="F15" s="130">
        <v>169.39</v>
      </c>
      <c r="G15" s="107">
        <v>3.22</v>
      </c>
    </row>
    <row r="16" spans="1:7" x14ac:dyDescent="0.2">
      <c r="A16" s="49" t="s">
        <v>152</v>
      </c>
      <c r="B16" s="129">
        <v>1017098.66</v>
      </c>
      <c r="C16" s="129">
        <v>1078710</v>
      </c>
      <c r="D16" s="129">
        <v>1078710</v>
      </c>
      <c r="E16" s="129">
        <v>1100593.26</v>
      </c>
      <c r="F16" s="130">
        <v>108.21</v>
      </c>
      <c r="G16" s="107">
        <v>102.03</v>
      </c>
    </row>
    <row r="17" spans="1:7" x14ac:dyDescent="0.2">
      <c r="A17" s="48" t="s">
        <v>194</v>
      </c>
      <c r="B17" s="127">
        <v>2507.52</v>
      </c>
      <c r="C17" s="127">
        <v>1030</v>
      </c>
      <c r="D17" s="127">
        <v>1030</v>
      </c>
      <c r="E17" s="127">
        <v>1649.01</v>
      </c>
      <c r="F17" s="128">
        <v>65.760000000000005</v>
      </c>
      <c r="G17" s="106">
        <v>160.1</v>
      </c>
    </row>
    <row r="18" spans="1:7" x14ac:dyDescent="0.2">
      <c r="A18" s="49" t="s">
        <v>193</v>
      </c>
      <c r="B18" s="14">
        <v>2507.52</v>
      </c>
      <c r="C18" s="14">
        <v>1030</v>
      </c>
      <c r="D18" s="14">
        <v>1030</v>
      </c>
      <c r="E18" s="14">
        <v>1649.01</v>
      </c>
      <c r="F18" s="107">
        <v>65.760000000000005</v>
      </c>
      <c r="G18" s="107">
        <v>160.1</v>
      </c>
    </row>
    <row r="19" spans="1:7" x14ac:dyDescent="0.2">
      <c r="A19" s="48" t="s">
        <v>218</v>
      </c>
      <c r="B19" s="59">
        <f>B20+B21</f>
        <v>0</v>
      </c>
      <c r="C19" s="59">
        <f t="shared" ref="C19:E19" si="0">C20+C21</f>
        <v>0</v>
      </c>
      <c r="D19" s="59">
        <f t="shared" si="0"/>
        <v>0</v>
      </c>
      <c r="E19" s="59">
        <f t="shared" si="0"/>
        <v>0</v>
      </c>
      <c r="F19" s="106" t="str">
        <f t="shared" ref="F19:F21" si="1">IFERROR(E19/B19*100,"-")</f>
        <v>-</v>
      </c>
      <c r="G19" s="106" t="str">
        <f t="shared" ref="G19:G21" si="2">IFERROR(E19/D19*100,"-")</f>
        <v>-</v>
      </c>
    </row>
    <row r="20" spans="1:7" x14ac:dyDescent="0.2">
      <c r="A20" s="49" t="s">
        <v>148</v>
      </c>
      <c r="B20" s="14">
        <v>0</v>
      </c>
      <c r="C20" s="14">
        <v>0</v>
      </c>
      <c r="D20" s="14">
        <v>0</v>
      </c>
      <c r="E20" s="14">
        <v>0</v>
      </c>
      <c r="F20" s="107" t="str">
        <f t="shared" si="1"/>
        <v>-</v>
      </c>
      <c r="G20" s="107" t="str">
        <f t="shared" si="2"/>
        <v>-</v>
      </c>
    </row>
    <row r="21" spans="1:7" x14ac:dyDescent="0.2">
      <c r="A21" s="49" t="s">
        <v>163</v>
      </c>
      <c r="B21" s="97">
        <v>0</v>
      </c>
      <c r="C21" s="97">
        <v>0</v>
      </c>
      <c r="D21" s="97">
        <v>0</v>
      </c>
      <c r="E21" s="97">
        <v>0</v>
      </c>
      <c r="F21" s="107" t="str">
        <f t="shared" si="1"/>
        <v>-</v>
      </c>
      <c r="G21" s="107" t="str">
        <f t="shared" si="2"/>
        <v>-</v>
      </c>
    </row>
    <row r="22" spans="1:7" x14ac:dyDescent="0.2">
      <c r="A22" s="49"/>
      <c r="B22" s="11"/>
      <c r="C22" s="11"/>
      <c r="D22" s="11"/>
      <c r="E22" s="11"/>
      <c r="F22" s="107"/>
      <c r="G22" s="107"/>
    </row>
    <row r="23" spans="1:7" x14ac:dyDescent="0.2">
      <c r="A23" s="57" t="s">
        <v>19</v>
      </c>
      <c r="B23" s="58">
        <v>1106366.68</v>
      </c>
      <c r="C23" s="58">
        <v>1369046</v>
      </c>
      <c r="D23" s="58">
        <v>1369046</v>
      </c>
      <c r="E23" s="58">
        <v>1223088.02</v>
      </c>
      <c r="F23" s="92">
        <v>110.55</v>
      </c>
      <c r="G23" s="92">
        <v>89.34</v>
      </c>
    </row>
    <row r="24" spans="1:7" s="5" customFormat="1" x14ac:dyDescent="0.2">
      <c r="B24" s="83"/>
      <c r="C24" s="83"/>
      <c r="D24" s="83"/>
      <c r="E24" s="83"/>
      <c r="F24" s="85"/>
      <c r="G24" s="85"/>
    </row>
    <row r="25" spans="1:7" x14ac:dyDescent="0.2">
      <c r="A25" s="7" t="s">
        <v>119</v>
      </c>
      <c r="B25" s="84"/>
      <c r="C25" s="84"/>
      <c r="D25" s="84"/>
      <c r="E25" s="84"/>
      <c r="F25" s="50"/>
      <c r="G25" s="50"/>
    </row>
    <row r="26" spans="1:7" x14ac:dyDescent="0.2">
      <c r="A26" s="48" t="s">
        <v>159</v>
      </c>
      <c r="B26" s="100">
        <v>8137.57</v>
      </c>
      <c r="C26" s="100">
        <v>26348</v>
      </c>
      <c r="D26" s="100">
        <v>26348</v>
      </c>
      <c r="E26" s="100">
        <v>24224.75</v>
      </c>
      <c r="F26" s="106">
        <v>297.69</v>
      </c>
      <c r="G26" s="106">
        <v>91.94</v>
      </c>
    </row>
    <row r="27" spans="1:7" x14ac:dyDescent="0.2">
      <c r="A27" s="49" t="s">
        <v>147</v>
      </c>
      <c r="B27" s="101">
        <v>8137.57</v>
      </c>
      <c r="C27" s="101">
        <v>26348</v>
      </c>
      <c r="D27" s="101">
        <v>26348</v>
      </c>
      <c r="E27" s="101">
        <v>24224.75</v>
      </c>
      <c r="F27" s="107">
        <v>297.69</v>
      </c>
      <c r="G27" s="107">
        <v>91.94</v>
      </c>
    </row>
    <row r="28" spans="1:7" x14ac:dyDescent="0.2">
      <c r="A28" s="48" t="s">
        <v>160</v>
      </c>
      <c r="B28" s="100">
        <v>2151.12</v>
      </c>
      <c r="C28" s="100">
        <v>3921</v>
      </c>
      <c r="D28" s="100">
        <v>3921</v>
      </c>
      <c r="E28" s="100">
        <v>3049.62</v>
      </c>
      <c r="F28" s="106">
        <v>141.77000000000001</v>
      </c>
      <c r="G28" s="106">
        <v>77.78</v>
      </c>
    </row>
    <row r="29" spans="1:7" x14ac:dyDescent="0.2">
      <c r="A29" s="49" t="s">
        <v>154</v>
      </c>
      <c r="B29" s="101">
        <v>2151.12</v>
      </c>
      <c r="C29" s="101">
        <v>3921</v>
      </c>
      <c r="D29" s="101">
        <v>3921</v>
      </c>
      <c r="E29" s="101">
        <v>3049.62</v>
      </c>
      <c r="F29" s="107">
        <v>141.77000000000001</v>
      </c>
      <c r="G29" s="107">
        <v>77.78</v>
      </c>
    </row>
    <row r="30" spans="1:7" x14ac:dyDescent="0.2">
      <c r="A30" s="48" t="s">
        <v>161</v>
      </c>
      <c r="B30" s="100">
        <v>75640.92</v>
      </c>
      <c r="C30" s="100">
        <v>101367</v>
      </c>
      <c r="D30" s="100">
        <v>101367</v>
      </c>
      <c r="E30" s="100">
        <v>87249.37</v>
      </c>
      <c r="F30" s="106">
        <v>115.35</v>
      </c>
      <c r="G30" s="106">
        <v>86.07</v>
      </c>
    </row>
    <row r="31" spans="1:7" x14ac:dyDescent="0.2">
      <c r="A31" s="49" t="s">
        <v>150</v>
      </c>
      <c r="B31" s="101">
        <v>5146.1000000000004</v>
      </c>
      <c r="C31" s="101">
        <v>5850</v>
      </c>
      <c r="D31" s="101">
        <v>5850</v>
      </c>
      <c r="E31" s="101">
        <v>4778.6899999999996</v>
      </c>
      <c r="F31" s="107">
        <v>92.86</v>
      </c>
      <c r="G31" s="107">
        <v>81.69</v>
      </c>
    </row>
    <row r="32" spans="1:7" x14ac:dyDescent="0.2">
      <c r="A32" s="49" t="s">
        <v>153</v>
      </c>
      <c r="B32" s="101">
        <v>70494.820000000007</v>
      </c>
      <c r="C32" s="101">
        <v>95517</v>
      </c>
      <c r="D32" s="101">
        <v>95517</v>
      </c>
      <c r="E32" s="101">
        <v>82470.679999999993</v>
      </c>
      <c r="F32" s="107">
        <v>116.99</v>
      </c>
      <c r="G32" s="107">
        <v>86.34</v>
      </c>
    </row>
    <row r="33" spans="1:7" x14ac:dyDescent="0.2">
      <c r="A33" s="48" t="s">
        <v>162</v>
      </c>
      <c r="B33" s="100">
        <v>1027642.22</v>
      </c>
      <c r="C33" s="100">
        <v>1237830</v>
      </c>
      <c r="D33" s="100">
        <v>1237830</v>
      </c>
      <c r="E33" s="100">
        <v>1200981.79</v>
      </c>
      <c r="F33" s="106">
        <v>116.87</v>
      </c>
      <c r="G33" s="106">
        <v>97.02</v>
      </c>
    </row>
    <row r="34" spans="1:7" x14ac:dyDescent="0.2">
      <c r="A34" s="49" t="s">
        <v>151</v>
      </c>
      <c r="B34" s="101">
        <v>3529.56</v>
      </c>
      <c r="C34" s="101">
        <v>157620</v>
      </c>
      <c r="D34" s="101">
        <v>157620</v>
      </c>
      <c r="E34" s="101">
        <v>5079.3900000000003</v>
      </c>
      <c r="F34" s="107">
        <v>143.91</v>
      </c>
      <c r="G34" s="107">
        <v>3.22</v>
      </c>
    </row>
    <row r="35" spans="1:7" x14ac:dyDescent="0.2">
      <c r="A35" s="49" t="s">
        <v>152</v>
      </c>
      <c r="B35" s="101">
        <v>1024112.66</v>
      </c>
      <c r="C35" s="101">
        <v>1080210</v>
      </c>
      <c r="D35" s="101">
        <v>1080210</v>
      </c>
      <c r="E35" s="101">
        <v>1195902.3999999999</v>
      </c>
      <c r="F35" s="107">
        <v>116.77</v>
      </c>
      <c r="G35" s="107">
        <v>110.71</v>
      </c>
    </row>
    <row r="36" spans="1:7" x14ac:dyDescent="0.2">
      <c r="A36" s="48" t="s">
        <v>194</v>
      </c>
      <c r="B36" s="100">
        <v>2499.23</v>
      </c>
      <c r="C36" s="100">
        <v>1080</v>
      </c>
      <c r="D36" s="100">
        <v>1080</v>
      </c>
      <c r="E36" s="100">
        <v>3185.78</v>
      </c>
      <c r="F36" s="106">
        <v>127.47</v>
      </c>
      <c r="G36" s="106">
        <v>294.98</v>
      </c>
    </row>
    <row r="37" spans="1:7" x14ac:dyDescent="0.2">
      <c r="A37" s="49" t="s">
        <v>193</v>
      </c>
      <c r="B37" s="101">
        <v>2499.23</v>
      </c>
      <c r="C37" s="101">
        <v>1080</v>
      </c>
      <c r="D37" s="101">
        <v>1080</v>
      </c>
      <c r="E37" s="101">
        <v>3185.78</v>
      </c>
      <c r="F37" s="107">
        <v>127.47</v>
      </c>
      <c r="G37" s="107">
        <v>294.98</v>
      </c>
    </row>
    <row r="38" spans="1:7" x14ac:dyDescent="0.2">
      <c r="A38" s="48" t="s">
        <v>218</v>
      </c>
      <c r="B38" s="100">
        <v>0</v>
      </c>
      <c r="C38" s="100">
        <v>0</v>
      </c>
      <c r="D38" s="100">
        <v>0</v>
      </c>
      <c r="E38" s="100">
        <v>0</v>
      </c>
      <c r="F38" s="106">
        <v>0</v>
      </c>
      <c r="G38" s="106">
        <v>0</v>
      </c>
    </row>
    <row r="39" spans="1:7" x14ac:dyDescent="0.2">
      <c r="A39" s="49" t="s">
        <v>148</v>
      </c>
      <c r="B39" s="101">
        <v>0</v>
      </c>
      <c r="C39" s="101">
        <v>0</v>
      </c>
      <c r="D39" s="101">
        <v>0</v>
      </c>
      <c r="E39" s="101">
        <v>0</v>
      </c>
      <c r="F39" s="107" t="str">
        <f t="shared" ref="F39:F42" si="3">IFERROR(E39/B39*100,"-")</f>
        <v>-</v>
      </c>
      <c r="G39" s="107" t="str">
        <f t="shared" ref="G39:G42" si="4">IFERROR(E39/D39*100,"-")</f>
        <v>-</v>
      </c>
    </row>
    <row r="40" spans="1:7" x14ac:dyDescent="0.2">
      <c r="A40" s="49" t="s">
        <v>163</v>
      </c>
      <c r="B40" s="22">
        <v>0</v>
      </c>
      <c r="C40" s="22">
        <v>0</v>
      </c>
      <c r="D40" s="22">
        <v>0</v>
      </c>
      <c r="E40" s="22">
        <v>0</v>
      </c>
      <c r="F40" s="107" t="str">
        <f t="shared" si="3"/>
        <v>-</v>
      </c>
      <c r="G40" s="107" t="str">
        <f t="shared" si="4"/>
        <v>-</v>
      </c>
    </row>
    <row r="41" spans="1:7" x14ac:dyDescent="0.2">
      <c r="A41" s="48" t="s">
        <v>164</v>
      </c>
      <c r="B41" s="100">
        <f>B42</f>
        <v>0</v>
      </c>
      <c r="C41" s="100">
        <f t="shared" ref="C41:E41" si="5">C42</f>
        <v>0</v>
      </c>
      <c r="D41" s="100">
        <f t="shared" si="5"/>
        <v>0</v>
      </c>
      <c r="E41" s="100">
        <f t="shared" si="5"/>
        <v>0</v>
      </c>
      <c r="F41" s="106" t="str">
        <f t="shared" si="3"/>
        <v>-</v>
      </c>
      <c r="G41" s="106" t="str">
        <f t="shared" si="4"/>
        <v>-</v>
      </c>
    </row>
    <row r="42" spans="1:7" x14ac:dyDescent="0.2">
      <c r="A42" s="49" t="s">
        <v>149</v>
      </c>
      <c r="B42" s="22">
        <v>0</v>
      </c>
      <c r="C42" s="22">
        <v>0</v>
      </c>
      <c r="D42" s="22">
        <v>0</v>
      </c>
      <c r="E42" s="22">
        <v>0</v>
      </c>
      <c r="F42" s="107" t="str">
        <f t="shared" si="3"/>
        <v>-</v>
      </c>
      <c r="G42" s="107" t="str">
        <f t="shared" si="4"/>
        <v>-</v>
      </c>
    </row>
    <row r="43" spans="1:7" x14ac:dyDescent="0.2">
      <c r="A43" s="49"/>
      <c r="B43" s="101"/>
      <c r="C43" s="101"/>
      <c r="D43" s="101"/>
      <c r="E43" s="101"/>
      <c r="F43" s="107"/>
      <c r="G43" s="107"/>
    </row>
    <row r="44" spans="1:7" x14ac:dyDescent="0.2">
      <c r="A44" s="57" t="s">
        <v>102</v>
      </c>
      <c r="B44" s="103">
        <v>1116071.06</v>
      </c>
      <c r="C44" s="103">
        <v>1370546</v>
      </c>
      <c r="D44" s="103">
        <v>1370546</v>
      </c>
      <c r="E44" s="103">
        <v>1318691.31</v>
      </c>
      <c r="F44" s="92">
        <v>118.15</v>
      </c>
      <c r="G44" s="92">
        <v>96.22</v>
      </c>
    </row>
    <row r="46" spans="1:7" x14ac:dyDescent="0.2">
      <c r="B46" s="66"/>
      <c r="C46" s="66"/>
      <c r="D46" s="66"/>
      <c r="E46" s="66"/>
      <c r="F46" s="66"/>
      <c r="G46" s="66"/>
    </row>
  </sheetData>
  <mergeCells count="1">
    <mergeCell ref="A2:G2"/>
  </mergeCells>
  <conditionalFormatting sqref="B8:E8">
    <cfRule type="containsBlanks" dxfId="26" priority="13">
      <formula>LEN(TRIM(B8))=0</formula>
    </cfRule>
  </conditionalFormatting>
  <conditionalFormatting sqref="B10:E10">
    <cfRule type="containsBlanks" dxfId="25" priority="12">
      <formula>LEN(TRIM(B10))=0</formula>
    </cfRule>
  </conditionalFormatting>
  <conditionalFormatting sqref="B12:E13">
    <cfRule type="containsBlanks" dxfId="24" priority="11">
      <formula>LEN(TRIM(B12))=0</formula>
    </cfRule>
  </conditionalFormatting>
  <conditionalFormatting sqref="B15:E16">
    <cfRule type="containsBlanks" dxfId="23" priority="10">
      <formula>LEN(TRIM(B15))=0</formula>
    </cfRule>
  </conditionalFormatting>
  <conditionalFormatting sqref="B18:E18">
    <cfRule type="containsBlanks" dxfId="22" priority="9">
      <formula>LEN(TRIM(B18))=0</formula>
    </cfRule>
  </conditionalFormatting>
  <conditionalFormatting sqref="B20:E21">
    <cfRule type="containsBlanks" dxfId="21" priority="8">
      <formula>LEN(TRIM(B20))=0</formula>
    </cfRule>
  </conditionalFormatting>
  <conditionalFormatting sqref="B27:E27">
    <cfRule type="containsBlanks" dxfId="20" priority="7">
      <formula>LEN(TRIM(B27))=0</formula>
    </cfRule>
  </conditionalFormatting>
  <conditionalFormatting sqref="B29:E29">
    <cfRule type="containsBlanks" dxfId="19" priority="6">
      <formula>LEN(TRIM(B29))=0</formula>
    </cfRule>
  </conditionalFormatting>
  <conditionalFormatting sqref="B31:E32">
    <cfRule type="containsBlanks" dxfId="18" priority="5">
      <formula>LEN(TRIM(B31))=0</formula>
    </cfRule>
  </conditionalFormatting>
  <conditionalFormatting sqref="B34:E35">
    <cfRule type="containsBlanks" dxfId="17" priority="4">
      <formula>LEN(TRIM(B34))=0</formula>
    </cfRule>
  </conditionalFormatting>
  <conditionalFormatting sqref="B37:E37">
    <cfRule type="containsBlanks" dxfId="16" priority="3">
      <formula>LEN(TRIM(B37))=0</formula>
    </cfRule>
  </conditionalFormatting>
  <conditionalFormatting sqref="B39:E40">
    <cfRule type="containsBlanks" dxfId="15" priority="2">
      <formula>LEN(TRIM(B39))=0</formula>
    </cfRule>
  </conditionalFormatting>
  <conditionalFormatting sqref="B42:E42">
    <cfRule type="containsBlanks" dxfId="14" priority="1">
      <formula>LEN(TRIM(B42))=0</formula>
    </cfRule>
  </conditionalFormatting>
  <pageMargins left="0.19685039370078741" right="0.19685039370078741" top="0.39370078740157483" bottom="0.39370078740157483" header="0.19685039370078741" footer="0.19685039370078741"/>
  <pageSetup paperSize="9" scale="88" firstPageNumber="7" orientation="landscape" useFirstPageNumber="1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0"/>
  <sheetViews>
    <sheetView showGridLines="0" zoomScaleNormal="100" zoomScalePageLayoutView="45" workbookViewId="0">
      <selection activeCell="B29" sqref="B29"/>
    </sheetView>
  </sheetViews>
  <sheetFormatPr defaultColWidth="9.140625" defaultRowHeight="12.75" x14ac:dyDescent="0.2"/>
  <cols>
    <col min="1" max="1" width="100.140625" style="1" customWidth="1"/>
    <col min="2" max="2" width="16.7109375" style="1" customWidth="1"/>
    <col min="3" max="3" width="15.28515625" style="1" bestFit="1" customWidth="1"/>
    <col min="4" max="4" width="15.85546875" style="1" bestFit="1" customWidth="1"/>
    <col min="5" max="5" width="16" style="1" customWidth="1"/>
    <col min="6" max="6" width="9.140625" style="1" bestFit="1" customWidth="1"/>
    <col min="7" max="7" width="8.5703125" style="1" bestFit="1" customWidth="1"/>
    <col min="8" max="16384" width="9.140625" style="1"/>
  </cols>
  <sheetData>
    <row r="1" spans="1:7" s="118" customFormat="1" ht="13.5" customHeight="1" x14ac:dyDescent="0.25">
      <c r="A1" s="184" t="s">
        <v>261</v>
      </c>
      <c r="B1" s="184"/>
      <c r="C1" s="184"/>
      <c r="D1" s="184"/>
      <c r="E1" s="184"/>
      <c r="F1" s="184"/>
      <c r="G1" s="184"/>
    </row>
    <row r="2" spans="1:7" ht="3.75" customHeight="1" x14ac:dyDescent="0.2">
      <c r="A2" s="44"/>
      <c r="B2" s="44"/>
      <c r="C2" s="44"/>
      <c r="D2" s="44"/>
      <c r="E2" s="44"/>
      <c r="F2" s="44"/>
      <c r="G2" s="44"/>
    </row>
    <row r="3" spans="1:7" ht="25.5" x14ac:dyDescent="0.2">
      <c r="A3" s="55" t="s">
        <v>120</v>
      </c>
      <c r="B3" s="29" t="s">
        <v>286</v>
      </c>
      <c r="C3" s="29" t="str">
        <f>'Sažetak '!C13</f>
        <v>Izvorni plan 
2025.</v>
      </c>
      <c r="D3" s="29" t="str">
        <f>'Sažetak '!D13</f>
        <v>Tekući plan 
2025.</v>
      </c>
      <c r="E3" s="29" t="s">
        <v>297</v>
      </c>
      <c r="F3" s="36" t="s">
        <v>190</v>
      </c>
      <c r="G3" s="36" t="s">
        <v>191</v>
      </c>
    </row>
    <row r="4" spans="1:7" s="4" customFormat="1" ht="8.25" customHeight="1" x14ac:dyDescent="0.2">
      <c r="A4" s="53">
        <v>1</v>
      </c>
      <c r="B4" s="53">
        <v>2</v>
      </c>
      <c r="C4" s="53">
        <v>3</v>
      </c>
      <c r="D4" s="53">
        <v>4</v>
      </c>
      <c r="E4" s="53">
        <v>5</v>
      </c>
      <c r="F4" s="53" t="s">
        <v>114</v>
      </c>
      <c r="G4" s="53" t="s">
        <v>115</v>
      </c>
    </row>
    <row r="5" spans="1:7" x14ac:dyDescent="0.2">
      <c r="A5" s="7" t="s">
        <v>126</v>
      </c>
      <c r="B5" s="7"/>
      <c r="C5" s="7"/>
      <c r="D5" s="7"/>
      <c r="E5" s="7"/>
      <c r="F5" s="7"/>
      <c r="G5" s="7"/>
    </row>
    <row r="6" spans="1:7" x14ac:dyDescent="0.2">
      <c r="A6" s="95" t="s">
        <v>121</v>
      </c>
      <c r="B6" s="110">
        <f>SUM(B7:B11)</f>
        <v>0</v>
      </c>
      <c r="C6" s="110">
        <f t="shared" ref="C6:E6" si="0">SUM(C7:C11)</f>
        <v>0</v>
      </c>
      <c r="D6" s="110">
        <f t="shared" si="0"/>
        <v>0</v>
      </c>
      <c r="E6" s="110">
        <f t="shared" si="0"/>
        <v>0</v>
      </c>
      <c r="F6" s="112" t="str">
        <f>IFERROR(E6/B6*100,"-")</f>
        <v>-</v>
      </c>
      <c r="G6" s="112" t="str">
        <f>IFERROR(E6/D6*100,"-")</f>
        <v>-</v>
      </c>
    </row>
    <row r="7" spans="1:7" x14ac:dyDescent="0.2">
      <c r="A7" s="52" t="s">
        <v>165</v>
      </c>
      <c r="B7" s="22">
        <v>0</v>
      </c>
      <c r="C7" s="22">
        <v>0</v>
      </c>
      <c r="D7" s="22">
        <v>0</v>
      </c>
      <c r="E7" s="22">
        <v>0</v>
      </c>
      <c r="F7" s="107" t="str">
        <f t="shared" ref="F7:F38" si="1">IFERROR(E7/B7*100,"-")</f>
        <v>-</v>
      </c>
      <c r="G7" s="107" t="str">
        <f t="shared" ref="G7:G38" si="2">IFERROR(E7/D7*100,"-")</f>
        <v>-</v>
      </c>
    </row>
    <row r="8" spans="1:7" x14ac:dyDescent="0.2">
      <c r="A8" s="52" t="s">
        <v>212</v>
      </c>
      <c r="B8" s="22">
        <v>0</v>
      </c>
      <c r="C8" s="22">
        <v>0</v>
      </c>
      <c r="D8" s="22">
        <v>0</v>
      </c>
      <c r="E8" s="22">
        <v>0</v>
      </c>
      <c r="F8" s="107" t="str">
        <f t="shared" si="1"/>
        <v>-</v>
      </c>
      <c r="G8" s="107" t="str">
        <f t="shared" si="2"/>
        <v>-</v>
      </c>
    </row>
    <row r="9" spans="1:7" x14ac:dyDescent="0.2">
      <c r="A9" s="52" t="s">
        <v>166</v>
      </c>
      <c r="B9" s="22">
        <v>0</v>
      </c>
      <c r="C9" s="22">
        <v>0</v>
      </c>
      <c r="D9" s="22">
        <v>0</v>
      </c>
      <c r="E9" s="22">
        <v>0</v>
      </c>
      <c r="F9" s="107" t="str">
        <f t="shared" si="1"/>
        <v>-</v>
      </c>
      <c r="G9" s="107" t="str">
        <f t="shared" si="2"/>
        <v>-</v>
      </c>
    </row>
    <row r="10" spans="1:7" x14ac:dyDescent="0.2">
      <c r="A10" s="52" t="s">
        <v>167</v>
      </c>
      <c r="B10" s="22">
        <v>0</v>
      </c>
      <c r="C10" s="22">
        <v>0</v>
      </c>
      <c r="D10" s="22">
        <v>0</v>
      </c>
      <c r="E10" s="22">
        <v>0</v>
      </c>
      <c r="F10" s="107" t="str">
        <f t="shared" si="1"/>
        <v>-</v>
      </c>
      <c r="G10" s="107" t="str">
        <f t="shared" si="2"/>
        <v>-</v>
      </c>
    </row>
    <row r="11" spans="1:7" x14ac:dyDescent="0.2">
      <c r="A11" s="52" t="s">
        <v>168</v>
      </c>
      <c r="B11" s="22">
        <v>0</v>
      </c>
      <c r="C11" s="22">
        <v>0</v>
      </c>
      <c r="D11" s="22">
        <v>0</v>
      </c>
      <c r="E11" s="22">
        <v>0</v>
      </c>
      <c r="F11" s="107" t="str">
        <f t="shared" si="1"/>
        <v>-</v>
      </c>
      <c r="G11" s="107" t="str">
        <f t="shared" si="2"/>
        <v>-</v>
      </c>
    </row>
    <row r="12" spans="1:7" x14ac:dyDescent="0.2">
      <c r="A12" s="87" t="s">
        <v>122</v>
      </c>
      <c r="B12" s="110">
        <f>SUM(B13:B16)</f>
        <v>0</v>
      </c>
      <c r="C12" s="110">
        <f t="shared" ref="C12:E12" si="3">SUM(C13:C16)</f>
        <v>0</v>
      </c>
      <c r="D12" s="110">
        <f t="shared" si="3"/>
        <v>0</v>
      </c>
      <c r="E12" s="110">
        <f t="shared" si="3"/>
        <v>0</v>
      </c>
      <c r="F12" s="112" t="str">
        <f t="shared" si="1"/>
        <v>-</v>
      </c>
      <c r="G12" s="112" t="str">
        <f t="shared" si="2"/>
        <v>-</v>
      </c>
    </row>
    <row r="13" spans="1:7" x14ac:dyDescent="0.2">
      <c r="A13" s="52" t="s">
        <v>169</v>
      </c>
      <c r="B13" s="22">
        <v>0</v>
      </c>
      <c r="C13" s="22">
        <v>0</v>
      </c>
      <c r="D13" s="22">
        <v>0</v>
      </c>
      <c r="E13" s="22">
        <v>0</v>
      </c>
      <c r="F13" s="107" t="str">
        <f t="shared" si="1"/>
        <v>-</v>
      </c>
      <c r="G13" s="107" t="str">
        <f t="shared" si="2"/>
        <v>-</v>
      </c>
    </row>
    <row r="14" spans="1:7" x14ac:dyDescent="0.2">
      <c r="A14" s="52" t="s">
        <v>170</v>
      </c>
      <c r="B14" s="22">
        <v>0</v>
      </c>
      <c r="C14" s="22">
        <v>0</v>
      </c>
      <c r="D14" s="22">
        <v>0</v>
      </c>
      <c r="E14" s="22">
        <v>0</v>
      </c>
      <c r="F14" s="107" t="str">
        <f t="shared" si="1"/>
        <v>-</v>
      </c>
      <c r="G14" s="107" t="str">
        <f t="shared" si="2"/>
        <v>-</v>
      </c>
    </row>
    <row r="15" spans="1:7" x14ac:dyDescent="0.2">
      <c r="A15" s="52" t="s">
        <v>171</v>
      </c>
      <c r="B15" s="22">
        <v>0</v>
      </c>
      <c r="C15" s="22">
        <v>0</v>
      </c>
      <c r="D15" s="22">
        <v>0</v>
      </c>
      <c r="E15" s="22">
        <v>0</v>
      </c>
      <c r="F15" s="107" t="str">
        <f t="shared" si="1"/>
        <v>-</v>
      </c>
      <c r="G15" s="107" t="str">
        <f t="shared" si="2"/>
        <v>-</v>
      </c>
    </row>
    <row r="16" spans="1:7" x14ac:dyDescent="0.2">
      <c r="A16" s="52" t="s">
        <v>172</v>
      </c>
      <c r="B16" s="22">
        <v>0</v>
      </c>
      <c r="C16" s="22">
        <v>0</v>
      </c>
      <c r="D16" s="22">
        <v>0</v>
      </c>
      <c r="E16" s="22">
        <v>0</v>
      </c>
      <c r="F16" s="107" t="str">
        <f t="shared" si="1"/>
        <v>-</v>
      </c>
      <c r="G16" s="107" t="str">
        <f t="shared" si="2"/>
        <v>-</v>
      </c>
    </row>
    <row r="17" spans="1:7" x14ac:dyDescent="0.2">
      <c r="A17" s="87" t="s">
        <v>123</v>
      </c>
      <c r="B17" s="110">
        <f>SUM(B18:B23)</f>
        <v>0</v>
      </c>
      <c r="C17" s="110">
        <f t="shared" ref="C17:E17" si="4">SUM(C18:C23)</f>
        <v>0</v>
      </c>
      <c r="D17" s="110">
        <f t="shared" si="4"/>
        <v>0</v>
      </c>
      <c r="E17" s="110">
        <f t="shared" si="4"/>
        <v>0</v>
      </c>
      <c r="F17" s="112" t="str">
        <f t="shared" si="1"/>
        <v>-</v>
      </c>
      <c r="G17" s="112" t="str">
        <f t="shared" si="2"/>
        <v>-</v>
      </c>
    </row>
    <row r="18" spans="1:7" x14ac:dyDescent="0.2">
      <c r="A18" s="52" t="s">
        <v>173</v>
      </c>
      <c r="B18" s="22">
        <v>0</v>
      </c>
      <c r="C18" s="22">
        <v>0</v>
      </c>
      <c r="D18" s="22">
        <v>0</v>
      </c>
      <c r="E18" s="22">
        <v>0</v>
      </c>
      <c r="F18" s="107" t="str">
        <f t="shared" si="1"/>
        <v>-</v>
      </c>
      <c r="G18" s="107" t="str">
        <f t="shared" si="2"/>
        <v>-</v>
      </c>
    </row>
    <row r="19" spans="1:7" x14ac:dyDescent="0.2">
      <c r="A19" s="52" t="s">
        <v>174</v>
      </c>
      <c r="B19" s="22">
        <v>0</v>
      </c>
      <c r="C19" s="22">
        <v>0</v>
      </c>
      <c r="D19" s="22">
        <v>0</v>
      </c>
      <c r="E19" s="22">
        <v>0</v>
      </c>
      <c r="F19" s="107" t="str">
        <f t="shared" si="1"/>
        <v>-</v>
      </c>
      <c r="G19" s="107" t="str">
        <f t="shared" si="2"/>
        <v>-</v>
      </c>
    </row>
    <row r="20" spans="1:7" x14ac:dyDescent="0.2">
      <c r="A20" s="52" t="s">
        <v>213</v>
      </c>
      <c r="B20" s="22">
        <v>0</v>
      </c>
      <c r="C20" s="22">
        <v>0</v>
      </c>
      <c r="D20" s="22">
        <v>0</v>
      </c>
      <c r="E20" s="22">
        <v>0</v>
      </c>
      <c r="F20" s="107" t="str">
        <f t="shared" si="1"/>
        <v>-</v>
      </c>
      <c r="G20" s="107" t="str">
        <f t="shared" si="2"/>
        <v>-</v>
      </c>
    </row>
    <row r="21" spans="1:7" s="5" customFormat="1" x14ac:dyDescent="0.2">
      <c r="A21" s="52" t="s">
        <v>175</v>
      </c>
      <c r="B21" s="22">
        <v>0</v>
      </c>
      <c r="C21" s="22">
        <v>0</v>
      </c>
      <c r="D21" s="22">
        <v>0</v>
      </c>
      <c r="E21" s="22">
        <v>0</v>
      </c>
      <c r="F21" s="107" t="str">
        <f t="shared" si="1"/>
        <v>-</v>
      </c>
      <c r="G21" s="107" t="str">
        <f t="shared" si="2"/>
        <v>-</v>
      </c>
    </row>
    <row r="22" spans="1:7" x14ac:dyDescent="0.2">
      <c r="A22" s="52" t="s">
        <v>176</v>
      </c>
      <c r="B22" s="22">
        <v>0</v>
      </c>
      <c r="C22" s="22">
        <v>0</v>
      </c>
      <c r="D22" s="22">
        <v>0</v>
      </c>
      <c r="E22" s="22">
        <v>0</v>
      </c>
      <c r="F22" s="107" t="str">
        <f t="shared" si="1"/>
        <v>-</v>
      </c>
      <c r="G22" s="107" t="str">
        <f t="shared" si="2"/>
        <v>-</v>
      </c>
    </row>
    <row r="23" spans="1:7" x14ac:dyDescent="0.2">
      <c r="A23" s="52" t="s">
        <v>177</v>
      </c>
      <c r="B23" s="22">
        <v>0</v>
      </c>
      <c r="C23" s="22">
        <v>0</v>
      </c>
      <c r="D23" s="22">
        <v>0</v>
      </c>
      <c r="E23" s="22">
        <v>0</v>
      </c>
      <c r="F23" s="107" t="str">
        <f t="shared" si="1"/>
        <v>-</v>
      </c>
      <c r="G23" s="107" t="str">
        <f t="shared" si="2"/>
        <v>-</v>
      </c>
    </row>
    <row r="24" spans="1:7" x14ac:dyDescent="0.2">
      <c r="A24" s="87" t="s">
        <v>124</v>
      </c>
      <c r="B24" s="110">
        <f>SUM(B25:B31)</f>
        <v>1116071.06</v>
      </c>
      <c r="C24" s="110">
        <f t="shared" ref="C24:E24" si="5">SUM(C25:C31)</f>
        <v>1370546</v>
      </c>
      <c r="D24" s="110">
        <f t="shared" si="5"/>
        <v>1370546</v>
      </c>
      <c r="E24" s="110">
        <f t="shared" si="5"/>
        <v>1318691.31</v>
      </c>
      <c r="F24" s="112">
        <f t="shared" si="1"/>
        <v>118.15478039543467</v>
      </c>
      <c r="G24" s="112">
        <f t="shared" si="2"/>
        <v>96.216494010416284</v>
      </c>
    </row>
    <row r="25" spans="1:7" x14ac:dyDescent="0.2">
      <c r="A25" s="52" t="s">
        <v>178</v>
      </c>
      <c r="B25" s="101">
        <v>1116071.06</v>
      </c>
      <c r="C25" s="101">
        <v>1370546</v>
      </c>
      <c r="D25" s="101">
        <v>1370546</v>
      </c>
      <c r="E25" s="101">
        <v>1318691.31</v>
      </c>
      <c r="F25" s="107">
        <v>118.15</v>
      </c>
      <c r="G25" s="107">
        <v>96.22</v>
      </c>
    </row>
    <row r="26" spans="1:7" x14ac:dyDescent="0.2">
      <c r="A26" s="52" t="s">
        <v>179</v>
      </c>
      <c r="B26" s="22">
        <v>0</v>
      </c>
      <c r="C26" s="22">
        <v>0</v>
      </c>
      <c r="D26" s="22">
        <v>0</v>
      </c>
      <c r="E26" s="22">
        <v>0</v>
      </c>
      <c r="F26" s="107" t="str">
        <f t="shared" si="1"/>
        <v>-</v>
      </c>
      <c r="G26" s="107" t="str">
        <f t="shared" si="2"/>
        <v>-</v>
      </c>
    </row>
    <row r="27" spans="1:7" x14ac:dyDescent="0.2">
      <c r="A27" s="52" t="s">
        <v>180</v>
      </c>
      <c r="B27" s="22">
        <v>0</v>
      </c>
      <c r="C27" s="22">
        <v>0</v>
      </c>
      <c r="D27" s="22">
        <v>0</v>
      </c>
      <c r="E27" s="22">
        <v>0</v>
      </c>
      <c r="F27" s="107" t="str">
        <f t="shared" si="1"/>
        <v>-</v>
      </c>
      <c r="G27" s="107" t="str">
        <f t="shared" si="2"/>
        <v>-</v>
      </c>
    </row>
    <row r="28" spans="1:7" x14ac:dyDescent="0.2">
      <c r="A28" s="52" t="s">
        <v>181</v>
      </c>
      <c r="B28" s="22">
        <v>0</v>
      </c>
      <c r="C28" s="22">
        <v>0</v>
      </c>
      <c r="D28" s="22">
        <v>0</v>
      </c>
      <c r="E28" s="22">
        <v>0</v>
      </c>
      <c r="F28" s="107" t="str">
        <f t="shared" si="1"/>
        <v>-</v>
      </c>
      <c r="G28" s="107" t="str">
        <f t="shared" si="2"/>
        <v>-</v>
      </c>
    </row>
    <row r="29" spans="1:7" x14ac:dyDescent="0.2">
      <c r="A29" s="52" t="s">
        <v>182</v>
      </c>
      <c r="B29" s="101">
        <v>0</v>
      </c>
      <c r="C29" s="101">
        <v>0</v>
      </c>
      <c r="D29" s="101">
        <v>0</v>
      </c>
      <c r="E29" s="101">
        <v>0</v>
      </c>
      <c r="F29" s="107" t="str">
        <f t="shared" si="1"/>
        <v>-</v>
      </c>
      <c r="G29" s="107" t="str">
        <f t="shared" si="2"/>
        <v>-</v>
      </c>
    </row>
    <row r="30" spans="1:7" x14ac:dyDescent="0.2">
      <c r="A30" s="52" t="s">
        <v>183</v>
      </c>
      <c r="B30" s="22">
        <v>0</v>
      </c>
      <c r="C30" s="22">
        <v>0</v>
      </c>
      <c r="D30" s="22">
        <v>0</v>
      </c>
      <c r="E30" s="22">
        <v>0</v>
      </c>
      <c r="F30" s="107" t="str">
        <f t="shared" si="1"/>
        <v>-</v>
      </c>
      <c r="G30" s="107" t="str">
        <f t="shared" si="2"/>
        <v>-</v>
      </c>
    </row>
    <row r="31" spans="1:7" x14ac:dyDescent="0.2">
      <c r="A31" s="52" t="s">
        <v>184</v>
      </c>
      <c r="B31" s="22">
        <v>0</v>
      </c>
      <c r="C31" s="22">
        <v>0</v>
      </c>
      <c r="D31" s="22">
        <v>0</v>
      </c>
      <c r="E31" s="22">
        <v>0</v>
      </c>
      <c r="F31" s="107" t="str">
        <f t="shared" si="1"/>
        <v>-</v>
      </c>
      <c r="G31" s="107" t="str">
        <f t="shared" si="2"/>
        <v>-</v>
      </c>
    </row>
    <row r="32" spans="1:7" x14ac:dyDescent="0.2">
      <c r="A32" s="87" t="s">
        <v>125</v>
      </c>
      <c r="B32" s="110">
        <f>SUM(B33:B36)</f>
        <v>0</v>
      </c>
      <c r="C32" s="110">
        <f t="shared" ref="C32:E32" si="6">SUM(C33:C36)</f>
        <v>0</v>
      </c>
      <c r="D32" s="110">
        <f t="shared" si="6"/>
        <v>0</v>
      </c>
      <c r="E32" s="110">
        <f t="shared" si="6"/>
        <v>0</v>
      </c>
      <c r="F32" s="112" t="str">
        <f t="shared" si="1"/>
        <v>-</v>
      </c>
      <c r="G32" s="112" t="str">
        <f t="shared" si="2"/>
        <v>-</v>
      </c>
    </row>
    <row r="33" spans="1:7" x14ac:dyDescent="0.2">
      <c r="A33" s="52" t="s">
        <v>185</v>
      </c>
      <c r="B33" s="22">
        <v>0</v>
      </c>
      <c r="C33" s="22">
        <v>0</v>
      </c>
      <c r="D33" s="22">
        <v>0</v>
      </c>
      <c r="E33" s="22">
        <v>0</v>
      </c>
      <c r="F33" s="107" t="str">
        <f t="shared" si="1"/>
        <v>-</v>
      </c>
      <c r="G33" s="107" t="str">
        <f t="shared" si="2"/>
        <v>-</v>
      </c>
    </row>
    <row r="34" spans="1:7" s="5" customFormat="1" x14ac:dyDescent="0.2">
      <c r="A34" s="52" t="s">
        <v>186</v>
      </c>
      <c r="B34" s="22">
        <v>0</v>
      </c>
      <c r="C34" s="22">
        <v>0</v>
      </c>
      <c r="D34" s="22">
        <v>0</v>
      </c>
      <c r="E34" s="22">
        <v>0</v>
      </c>
      <c r="F34" s="107" t="str">
        <f t="shared" si="1"/>
        <v>-</v>
      </c>
      <c r="G34" s="107" t="str">
        <f t="shared" si="2"/>
        <v>-</v>
      </c>
    </row>
    <row r="35" spans="1:7" x14ac:dyDescent="0.2">
      <c r="A35" s="52" t="s">
        <v>187</v>
      </c>
      <c r="B35" s="22">
        <v>0</v>
      </c>
      <c r="C35" s="22">
        <v>0</v>
      </c>
      <c r="D35" s="22">
        <v>0</v>
      </c>
      <c r="E35" s="22">
        <v>0</v>
      </c>
      <c r="F35" s="107" t="str">
        <f t="shared" si="1"/>
        <v>-</v>
      </c>
      <c r="G35" s="107" t="str">
        <f t="shared" si="2"/>
        <v>-</v>
      </c>
    </row>
    <row r="36" spans="1:7" x14ac:dyDescent="0.2">
      <c r="A36" s="52" t="s">
        <v>188</v>
      </c>
      <c r="B36" s="22">
        <v>0</v>
      </c>
      <c r="C36" s="22">
        <v>0</v>
      </c>
      <c r="D36" s="22">
        <v>0</v>
      </c>
      <c r="E36" s="22">
        <v>0</v>
      </c>
      <c r="F36" s="107" t="str">
        <f t="shared" si="1"/>
        <v>-</v>
      </c>
      <c r="G36" s="107" t="str">
        <f t="shared" si="2"/>
        <v>-</v>
      </c>
    </row>
    <row r="37" spans="1:7" x14ac:dyDescent="0.2">
      <c r="B37" s="104"/>
      <c r="C37" s="104"/>
      <c r="D37" s="104"/>
      <c r="E37" s="104"/>
      <c r="F37" s="108"/>
      <c r="G37" s="108"/>
    </row>
    <row r="38" spans="1:7" x14ac:dyDescent="0.2">
      <c r="A38" s="86" t="s">
        <v>102</v>
      </c>
      <c r="B38" s="111">
        <f>B6+B12+B17+B24+B32</f>
        <v>1116071.06</v>
      </c>
      <c r="C38" s="111">
        <f t="shared" ref="C38:E38" si="7">C6+C12+C17+C24+C32</f>
        <v>1370546</v>
      </c>
      <c r="D38" s="111">
        <f t="shared" si="7"/>
        <v>1370546</v>
      </c>
      <c r="E38" s="111">
        <f t="shared" si="7"/>
        <v>1318691.31</v>
      </c>
      <c r="F38" s="113">
        <f t="shared" si="1"/>
        <v>118.15478039543467</v>
      </c>
      <c r="G38" s="113">
        <f t="shared" si="2"/>
        <v>96.216494010416284</v>
      </c>
    </row>
    <row r="40" spans="1:7" x14ac:dyDescent="0.2">
      <c r="B40" s="66"/>
      <c r="C40" s="66"/>
      <c r="D40" s="66"/>
      <c r="E40" s="66"/>
      <c r="F40" s="66"/>
      <c r="G40" s="66"/>
    </row>
  </sheetData>
  <mergeCells count="1">
    <mergeCell ref="A1:G1"/>
  </mergeCells>
  <conditionalFormatting sqref="B7:E11">
    <cfRule type="containsBlanks" dxfId="13" priority="5">
      <formula>LEN(TRIM(B7))=0</formula>
    </cfRule>
  </conditionalFormatting>
  <conditionalFormatting sqref="B13:E16">
    <cfRule type="containsBlanks" dxfId="12" priority="4">
      <formula>LEN(TRIM(B13))=0</formula>
    </cfRule>
  </conditionalFormatting>
  <conditionalFormatting sqref="B18:E23">
    <cfRule type="containsBlanks" dxfId="11" priority="3">
      <formula>LEN(TRIM(B18))=0</formula>
    </cfRule>
  </conditionalFormatting>
  <conditionalFormatting sqref="B25:E31">
    <cfRule type="containsBlanks" dxfId="10" priority="2">
      <formula>LEN(TRIM(B25))=0</formula>
    </cfRule>
  </conditionalFormatting>
  <conditionalFormatting sqref="B33:E36">
    <cfRule type="containsBlanks" dxfId="9" priority="1">
      <formula>LEN(TRIM(B33))=0</formula>
    </cfRule>
  </conditionalFormatting>
  <pageMargins left="0.19685039370078741" right="0.19685039370078741" top="0.39370078740157483" bottom="0.39370078740157483" header="0.19685039370078741" footer="0.19685039370078741"/>
  <pageSetup paperSize="9" scale="78" firstPageNumber="8" orientation="landscape" useFirstPageNumber="1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8"/>
  <sheetViews>
    <sheetView showGridLines="0" zoomScaleNormal="100" zoomScalePageLayoutView="46" workbookViewId="0">
      <selection activeCell="E29" sqref="E29"/>
    </sheetView>
  </sheetViews>
  <sheetFormatPr defaultColWidth="9.140625" defaultRowHeight="12.75" x14ac:dyDescent="0.2"/>
  <cols>
    <col min="1" max="1" width="73.7109375" style="1" customWidth="1"/>
    <col min="2" max="3" width="17.28515625" style="1" customWidth="1"/>
    <col min="4" max="4" width="17.7109375" style="1" customWidth="1"/>
    <col min="5" max="5" width="17.28515625" style="1" customWidth="1"/>
    <col min="6" max="6" width="11.140625" style="1" bestFit="1" customWidth="1"/>
    <col min="7" max="7" width="10" style="1" bestFit="1" customWidth="1"/>
    <col min="8" max="16384" width="9.140625" style="1"/>
  </cols>
  <sheetData>
    <row r="1" spans="1:7" s="118" customFormat="1" ht="15.75" x14ac:dyDescent="0.25">
      <c r="A1" s="124" t="s">
        <v>103</v>
      </c>
      <c r="G1" s="125"/>
    </row>
    <row r="3" spans="1:7" s="118" customFormat="1" ht="15.75" x14ac:dyDescent="0.25">
      <c r="A3" s="184" t="s">
        <v>262</v>
      </c>
      <c r="B3" s="184"/>
      <c r="C3" s="184"/>
      <c r="D3" s="184"/>
      <c r="E3" s="184"/>
      <c r="F3" s="184"/>
      <c r="G3" s="184"/>
    </row>
    <row r="4" spans="1:7" x14ac:dyDescent="0.2">
      <c r="A4" s="44"/>
      <c r="B4" s="44"/>
      <c r="C4" s="44"/>
      <c r="D4" s="44"/>
      <c r="E4" s="44"/>
      <c r="F4" s="44"/>
      <c r="G4" s="44"/>
    </row>
    <row r="5" spans="1:7" ht="38.25" x14ac:dyDescent="0.2">
      <c r="A5" s="55" t="s">
        <v>127</v>
      </c>
      <c r="B5" s="29" t="str">
        <f>'Sažetak '!B13</f>
        <v>Ostvarenje / izvršenje 
01.01.-31.12.'24.</v>
      </c>
      <c r="C5" s="29" t="str">
        <f>'Sažetak '!C13</f>
        <v>Izvorni plan 
2025.</v>
      </c>
      <c r="D5" s="29" t="str">
        <f>'Sažetak '!D13</f>
        <v>Tekući plan 
2025.</v>
      </c>
      <c r="E5" s="29" t="str">
        <f>'Sažetak '!E13</f>
        <v>Ostvarenje / izvršenje 
01.01.-31.12.25.</v>
      </c>
      <c r="F5" s="36" t="s">
        <v>190</v>
      </c>
      <c r="G5" s="36" t="s">
        <v>191</v>
      </c>
    </row>
    <row r="6" spans="1:7" s="4" customFormat="1" ht="11.25" x14ac:dyDescent="0.2">
      <c r="A6" s="53">
        <v>1</v>
      </c>
      <c r="B6" s="53">
        <v>2</v>
      </c>
      <c r="C6" s="53">
        <v>3</v>
      </c>
      <c r="D6" s="53">
        <v>4</v>
      </c>
      <c r="E6" s="53">
        <v>5</v>
      </c>
      <c r="F6" s="53" t="s">
        <v>114</v>
      </c>
      <c r="G6" s="53" t="s">
        <v>115</v>
      </c>
    </row>
    <row r="7" spans="1:7" x14ac:dyDescent="0.2">
      <c r="A7" s="7" t="s">
        <v>104</v>
      </c>
      <c r="B7" s="46"/>
      <c r="C7" s="46"/>
      <c r="D7" s="46"/>
      <c r="E7" s="46"/>
      <c r="F7" s="47"/>
      <c r="G7" s="90"/>
    </row>
    <row r="8" spans="1:7" x14ac:dyDescent="0.2">
      <c r="A8" s="51" t="s">
        <v>105</v>
      </c>
      <c r="B8" s="100">
        <f>B9+B11</f>
        <v>0</v>
      </c>
      <c r="C8" s="100">
        <f t="shared" ref="C8:E8" si="0">C9+C11</f>
        <v>0</v>
      </c>
      <c r="D8" s="100">
        <f t="shared" si="0"/>
        <v>0</v>
      </c>
      <c r="E8" s="100">
        <f t="shared" si="0"/>
        <v>0</v>
      </c>
      <c r="F8" s="106" t="str">
        <f>IFERROR(E8/B8*100,"-")</f>
        <v>-</v>
      </c>
      <c r="G8" s="106" t="str">
        <f>IFERROR(E8/D8*100,"-")</f>
        <v>-</v>
      </c>
    </row>
    <row r="9" spans="1:7" ht="25.5" x14ac:dyDescent="0.2">
      <c r="A9" s="48" t="s">
        <v>189</v>
      </c>
      <c r="B9" s="100">
        <f>B10</f>
        <v>0</v>
      </c>
      <c r="C9" s="100">
        <f t="shared" ref="C9:E9" si="1">C10</f>
        <v>0</v>
      </c>
      <c r="D9" s="100">
        <f t="shared" si="1"/>
        <v>0</v>
      </c>
      <c r="E9" s="100">
        <f t="shared" si="1"/>
        <v>0</v>
      </c>
      <c r="F9" s="106" t="str">
        <f t="shared" ref="F9:F24" si="2">IFERROR(E9/B9*100,"-")</f>
        <v>-</v>
      </c>
      <c r="G9" s="106" t="str">
        <f t="shared" ref="G9:G24" si="3">IFERROR(E9/D9*100,"-")</f>
        <v>-</v>
      </c>
    </row>
    <row r="10" spans="1:7" s="5" customFormat="1" x14ac:dyDescent="0.2">
      <c r="A10" s="49" t="s">
        <v>195</v>
      </c>
      <c r="B10" s="22">
        <v>0</v>
      </c>
      <c r="C10" s="22">
        <v>0</v>
      </c>
      <c r="D10" s="22">
        <v>0</v>
      </c>
      <c r="E10" s="22">
        <v>0</v>
      </c>
      <c r="F10" s="107" t="str">
        <f t="shared" si="2"/>
        <v>-</v>
      </c>
      <c r="G10" s="106" t="str">
        <f t="shared" si="3"/>
        <v>-</v>
      </c>
    </row>
    <row r="11" spans="1:7" s="5" customFormat="1" ht="25.5" x14ac:dyDescent="0.2">
      <c r="A11" s="48" t="s">
        <v>106</v>
      </c>
      <c r="B11" s="100">
        <f>B12</f>
        <v>0</v>
      </c>
      <c r="C11" s="100">
        <f t="shared" ref="C11:E11" si="4">C12</f>
        <v>0</v>
      </c>
      <c r="D11" s="100">
        <f t="shared" si="4"/>
        <v>0</v>
      </c>
      <c r="E11" s="100">
        <f t="shared" si="4"/>
        <v>0</v>
      </c>
      <c r="F11" s="106" t="str">
        <f t="shared" si="2"/>
        <v>-</v>
      </c>
      <c r="G11" s="106" t="str">
        <f t="shared" si="3"/>
        <v>-</v>
      </c>
    </row>
    <row r="12" spans="1:7" x14ac:dyDescent="0.2">
      <c r="A12" s="49" t="s">
        <v>196</v>
      </c>
      <c r="B12" s="22">
        <v>0</v>
      </c>
      <c r="C12" s="22">
        <v>0</v>
      </c>
      <c r="D12" s="22">
        <v>0</v>
      </c>
      <c r="E12" s="22">
        <v>0</v>
      </c>
      <c r="F12" s="107" t="str">
        <f t="shared" si="2"/>
        <v>-</v>
      </c>
      <c r="G12" s="106" t="str">
        <f t="shared" si="3"/>
        <v>-</v>
      </c>
    </row>
    <row r="13" spans="1:7" x14ac:dyDescent="0.2">
      <c r="A13" s="49"/>
      <c r="B13" s="101"/>
      <c r="C13" s="101"/>
      <c r="D13" s="101"/>
      <c r="E13" s="101"/>
      <c r="F13" s="107"/>
      <c r="G13" s="106"/>
    </row>
    <row r="14" spans="1:7" x14ac:dyDescent="0.2">
      <c r="A14" s="57" t="s">
        <v>107</v>
      </c>
      <c r="B14" s="103">
        <f>B8</f>
        <v>0</v>
      </c>
      <c r="C14" s="103">
        <f t="shared" ref="C14:E14" si="5">C8</f>
        <v>0</v>
      </c>
      <c r="D14" s="103">
        <f t="shared" si="5"/>
        <v>0</v>
      </c>
      <c r="E14" s="103">
        <f t="shared" si="5"/>
        <v>0</v>
      </c>
      <c r="F14" s="92" t="str">
        <f t="shared" si="2"/>
        <v>-</v>
      </c>
      <c r="G14" s="92" t="str">
        <f t="shared" si="3"/>
        <v>-</v>
      </c>
    </row>
    <row r="15" spans="1:7" x14ac:dyDescent="0.2">
      <c r="A15" s="52"/>
      <c r="B15" s="104"/>
      <c r="C15" s="104"/>
      <c r="D15" s="104"/>
      <c r="E15" s="104"/>
      <c r="F15" s="108"/>
      <c r="G15" s="109"/>
    </row>
    <row r="16" spans="1:7" x14ac:dyDescent="0.2">
      <c r="A16" s="7" t="s">
        <v>108</v>
      </c>
      <c r="B16" s="99"/>
      <c r="C16" s="99"/>
      <c r="D16" s="99"/>
      <c r="E16" s="99"/>
      <c r="F16" s="105" t="str">
        <f t="shared" si="2"/>
        <v>-</v>
      </c>
      <c r="G16" s="105" t="str">
        <f t="shared" si="3"/>
        <v>-</v>
      </c>
    </row>
    <row r="17" spans="1:7" x14ac:dyDescent="0.2">
      <c r="A17" s="51" t="s">
        <v>109</v>
      </c>
      <c r="B17" s="100">
        <f>B18+B20</f>
        <v>0</v>
      </c>
      <c r="C17" s="100">
        <f t="shared" ref="C17:E17" si="6">C18+C20</f>
        <v>0</v>
      </c>
      <c r="D17" s="100">
        <f t="shared" si="6"/>
        <v>0</v>
      </c>
      <c r="E17" s="100">
        <f t="shared" si="6"/>
        <v>0</v>
      </c>
      <c r="F17" s="106" t="str">
        <f t="shared" si="2"/>
        <v>-</v>
      </c>
      <c r="G17" s="106" t="str">
        <f t="shared" si="3"/>
        <v>-</v>
      </c>
    </row>
    <row r="18" spans="1:7" ht="25.5" x14ac:dyDescent="0.2">
      <c r="A18" s="48" t="s">
        <v>214</v>
      </c>
      <c r="B18" s="100">
        <f>B19</f>
        <v>0</v>
      </c>
      <c r="C18" s="100">
        <f t="shared" ref="C18:E18" si="7">C19</f>
        <v>0</v>
      </c>
      <c r="D18" s="100">
        <f t="shared" si="7"/>
        <v>0</v>
      </c>
      <c r="E18" s="100">
        <f t="shared" si="7"/>
        <v>0</v>
      </c>
      <c r="F18" s="106" t="str">
        <f t="shared" si="2"/>
        <v>-</v>
      </c>
      <c r="G18" s="106" t="str">
        <f t="shared" si="3"/>
        <v>-</v>
      </c>
    </row>
    <row r="19" spans="1:7" x14ac:dyDescent="0.2">
      <c r="A19" s="49" t="s">
        <v>215</v>
      </c>
      <c r="B19" s="22">
        <v>0</v>
      </c>
      <c r="C19" s="22">
        <v>0</v>
      </c>
      <c r="D19" s="22">
        <v>0</v>
      </c>
      <c r="E19" s="22">
        <v>0</v>
      </c>
      <c r="F19" s="107" t="str">
        <f t="shared" si="2"/>
        <v>-</v>
      </c>
      <c r="G19" s="106" t="str">
        <f t="shared" si="3"/>
        <v>-</v>
      </c>
    </row>
    <row r="20" spans="1:7" s="5" customFormat="1" ht="25.5" x14ac:dyDescent="0.2">
      <c r="A20" s="48" t="s">
        <v>110</v>
      </c>
      <c r="B20" s="100">
        <f>B21+B22</f>
        <v>0</v>
      </c>
      <c r="C20" s="100">
        <f t="shared" ref="C20:E20" si="8">C21+C22</f>
        <v>0</v>
      </c>
      <c r="D20" s="100">
        <f t="shared" si="8"/>
        <v>0</v>
      </c>
      <c r="E20" s="100">
        <f t="shared" si="8"/>
        <v>0</v>
      </c>
      <c r="F20" s="106" t="str">
        <f t="shared" si="2"/>
        <v>-</v>
      </c>
      <c r="G20" s="106" t="str">
        <f t="shared" si="3"/>
        <v>-</v>
      </c>
    </row>
    <row r="21" spans="1:7" ht="25.5" x14ac:dyDescent="0.2">
      <c r="A21" s="49" t="s">
        <v>111</v>
      </c>
      <c r="B21" s="22">
        <v>0</v>
      </c>
      <c r="C21" s="22">
        <v>0</v>
      </c>
      <c r="D21" s="22">
        <v>0</v>
      </c>
      <c r="E21" s="22">
        <v>0</v>
      </c>
      <c r="F21" s="107" t="str">
        <f t="shared" si="2"/>
        <v>-</v>
      </c>
      <c r="G21" s="106" t="str">
        <f t="shared" si="3"/>
        <v>-</v>
      </c>
    </row>
    <row r="22" spans="1:7" ht="25.5" x14ac:dyDescent="0.2">
      <c r="A22" s="49" t="s">
        <v>247</v>
      </c>
      <c r="B22" s="22">
        <v>0</v>
      </c>
      <c r="C22" s="22">
        <v>0</v>
      </c>
      <c r="D22" s="22">
        <v>0</v>
      </c>
      <c r="E22" s="22">
        <v>0</v>
      </c>
      <c r="F22" s="107" t="str">
        <f t="shared" si="2"/>
        <v>-</v>
      </c>
      <c r="G22" s="106" t="str">
        <f t="shared" si="3"/>
        <v>-</v>
      </c>
    </row>
    <row r="23" spans="1:7" x14ac:dyDescent="0.2">
      <c r="A23" s="49"/>
      <c r="B23" s="101"/>
      <c r="C23" s="101"/>
      <c r="D23" s="101"/>
      <c r="E23" s="101"/>
      <c r="F23" s="107"/>
      <c r="G23" s="107"/>
    </row>
    <row r="24" spans="1:7" x14ac:dyDescent="0.2">
      <c r="A24" s="57" t="s">
        <v>112</v>
      </c>
      <c r="B24" s="103">
        <f>B17</f>
        <v>0</v>
      </c>
      <c r="C24" s="103">
        <f t="shared" ref="C24:E24" si="9">C17</f>
        <v>0</v>
      </c>
      <c r="D24" s="103">
        <f t="shared" si="9"/>
        <v>0</v>
      </c>
      <c r="E24" s="103">
        <f t="shared" si="9"/>
        <v>0</v>
      </c>
      <c r="F24" s="92" t="str">
        <f t="shared" si="2"/>
        <v>-</v>
      </c>
      <c r="G24" s="92" t="str">
        <f t="shared" si="3"/>
        <v>-</v>
      </c>
    </row>
    <row r="25" spans="1:7" x14ac:dyDescent="0.2">
      <c r="B25" s="66"/>
      <c r="C25" s="66"/>
      <c r="D25" s="66"/>
      <c r="E25" s="66"/>
    </row>
    <row r="28" spans="1:7" x14ac:dyDescent="0.2">
      <c r="B28" s="66"/>
      <c r="C28" s="66"/>
      <c r="D28" s="66"/>
      <c r="E28" s="66"/>
      <c r="F28" s="66"/>
      <c r="G28" s="66"/>
    </row>
  </sheetData>
  <mergeCells count="1">
    <mergeCell ref="A3:G3"/>
  </mergeCells>
  <conditionalFormatting sqref="B10:E10">
    <cfRule type="containsBlanks" dxfId="8" priority="4">
      <formula>LEN(TRIM(B10))=0</formula>
    </cfRule>
  </conditionalFormatting>
  <conditionalFormatting sqref="B12:E12">
    <cfRule type="containsBlanks" dxfId="7" priority="3">
      <formula>LEN(TRIM(B12))=0</formula>
    </cfRule>
  </conditionalFormatting>
  <conditionalFormatting sqref="B19:E19">
    <cfRule type="containsBlanks" dxfId="6" priority="2">
      <formula>LEN(TRIM(B19))=0</formula>
    </cfRule>
  </conditionalFormatting>
  <conditionalFormatting sqref="B21:E22">
    <cfRule type="containsBlanks" dxfId="5" priority="1">
      <formula>LEN(TRIM(B21))=0</formula>
    </cfRule>
  </conditionalFormatting>
  <pageMargins left="0.19685039370078741" right="0.19685039370078741" top="0.39370078740157483" bottom="0.39370078740157483" header="0.19685039370078741" footer="0.19685039370078741"/>
  <pageSetup paperSize="9" scale="87" firstPageNumber="9" orientation="landscape" useFirstPageNumber="1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5"/>
  <sheetViews>
    <sheetView showGridLines="0" zoomScaleNormal="100" zoomScalePageLayoutView="45" workbookViewId="0">
      <selection activeCell="E39" sqref="E39"/>
    </sheetView>
  </sheetViews>
  <sheetFormatPr defaultColWidth="9.140625" defaultRowHeight="12.75" x14ac:dyDescent="0.2"/>
  <cols>
    <col min="1" max="1" width="73.7109375" style="1" customWidth="1"/>
    <col min="2" max="3" width="17.28515625" style="1" customWidth="1"/>
    <col min="4" max="4" width="17.7109375" style="1" customWidth="1"/>
    <col min="5" max="5" width="17.28515625" style="1" customWidth="1"/>
    <col min="6" max="6" width="11.140625" style="43" bestFit="1" customWidth="1"/>
    <col min="7" max="7" width="10" style="43" bestFit="1" customWidth="1"/>
    <col min="8" max="16384" width="9.140625" style="1"/>
  </cols>
  <sheetData>
    <row r="1" spans="1:7" s="118" customFormat="1" ht="15.75" x14ac:dyDescent="0.25">
      <c r="A1" s="184" t="s">
        <v>266</v>
      </c>
      <c r="B1" s="184"/>
      <c r="C1" s="184"/>
      <c r="D1" s="184"/>
      <c r="E1" s="184"/>
      <c r="F1" s="184"/>
      <c r="G1" s="184"/>
    </row>
    <row r="2" spans="1:7" x14ac:dyDescent="0.2">
      <c r="A2" s="44"/>
      <c r="B2" s="44"/>
      <c r="C2" s="44"/>
      <c r="D2" s="44"/>
      <c r="E2" s="44"/>
      <c r="F2" s="61"/>
      <c r="G2" s="61"/>
    </row>
    <row r="3" spans="1:7" ht="38.25" x14ac:dyDescent="0.2">
      <c r="A3" s="55" t="s">
        <v>117</v>
      </c>
      <c r="B3" s="29" t="str">
        <f>'Sažetak '!B13</f>
        <v>Ostvarenje / izvršenje 
01.01.-31.12.'24.</v>
      </c>
      <c r="C3" s="29" t="str">
        <f>'Sažetak '!C13</f>
        <v>Izvorni plan 
2025.</v>
      </c>
      <c r="D3" s="29" t="str">
        <f>'Sažetak '!D13</f>
        <v>Tekući plan 
2025.</v>
      </c>
      <c r="E3" s="29" t="str">
        <f>'Sažetak '!E13</f>
        <v>Ostvarenje / izvršenje 
01.01.-31.12.25.</v>
      </c>
      <c r="F3" s="36" t="s">
        <v>190</v>
      </c>
      <c r="G3" s="36" t="s">
        <v>191</v>
      </c>
    </row>
    <row r="4" spans="1:7" s="4" customFormat="1" ht="11.25" x14ac:dyDescent="0.2">
      <c r="A4" s="53">
        <v>1</v>
      </c>
      <c r="B4" s="53">
        <v>2</v>
      </c>
      <c r="C4" s="53">
        <v>3</v>
      </c>
      <c r="D4" s="53">
        <v>4</v>
      </c>
      <c r="E4" s="53">
        <v>5</v>
      </c>
      <c r="F4" s="62" t="s">
        <v>114</v>
      </c>
      <c r="G4" s="62" t="s">
        <v>115</v>
      </c>
    </row>
    <row r="5" spans="1:7" ht="18.75" customHeight="1" x14ac:dyDescent="0.2">
      <c r="A5" s="7" t="s">
        <v>128</v>
      </c>
      <c r="B5" s="7"/>
      <c r="C5" s="7"/>
      <c r="D5" s="7"/>
      <c r="E5" s="7"/>
      <c r="F5" s="42"/>
      <c r="G5" s="42"/>
    </row>
    <row r="6" spans="1:7" x14ac:dyDescent="0.2">
      <c r="A6" s="48" t="s">
        <v>159</v>
      </c>
      <c r="B6" s="59">
        <f>B7</f>
        <v>0</v>
      </c>
      <c r="C6" s="59">
        <f t="shared" ref="C6:E6" si="0">C7</f>
        <v>0</v>
      </c>
      <c r="D6" s="59">
        <f t="shared" si="0"/>
        <v>0</v>
      </c>
      <c r="E6" s="59">
        <f t="shared" si="0"/>
        <v>0</v>
      </c>
      <c r="F6" s="6" t="str">
        <f>IFERROR(E6/B6*100,"-")</f>
        <v>-</v>
      </c>
      <c r="G6" s="6" t="str">
        <f>IFERROR(E6/D6*100,"-")</f>
        <v>-</v>
      </c>
    </row>
    <row r="7" spans="1:7" x14ac:dyDescent="0.2">
      <c r="A7" s="49" t="s">
        <v>147</v>
      </c>
      <c r="B7" s="97">
        <v>0</v>
      </c>
      <c r="C7" s="97">
        <v>0</v>
      </c>
      <c r="D7" s="97">
        <v>0</v>
      </c>
      <c r="E7" s="97">
        <v>0</v>
      </c>
      <c r="F7" s="12" t="str">
        <f t="shared" ref="F7:F13" si="1">IFERROR(E7/B7*100,"-")</f>
        <v>-</v>
      </c>
      <c r="G7" s="12" t="str">
        <f t="shared" ref="G7:G13" si="2">IFERROR(E7/D7*100,"-")</f>
        <v>-</v>
      </c>
    </row>
    <row r="8" spans="1:7" x14ac:dyDescent="0.2">
      <c r="A8" s="48" t="s">
        <v>161</v>
      </c>
      <c r="B8" s="59">
        <f>B9</f>
        <v>0</v>
      </c>
      <c r="C8" s="59">
        <f t="shared" ref="C8:E8" si="3">C9</f>
        <v>0</v>
      </c>
      <c r="D8" s="59">
        <f t="shared" si="3"/>
        <v>0</v>
      </c>
      <c r="E8" s="59">
        <f t="shared" si="3"/>
        <v>0</v>
      </c>
      <c r="F8" s="6" t="str">
        <f t="shared" si="1"/>
        <v>-</v>
      </c>
      <c r="G8" s="6" t="str">
        <f t="shared" si="2"/>
        <v>-</v>
      </c>
    </row>
    <row r="9" spans="1:7" x14ac:dyDescent="0.2">
      <c r="A9" s="49" t="s">
        <v>150</v>
      </c>
      <c r="B9" s="97">
        <v>0</v>
      </c>
      <c r="C9" s="97">
        <v>0</v>
      </c>
      <c r="D9" s="97">
        <v>0</v>
      </c>
      <c r="E9" s="97">
        <v>0</v>
      </c>
      <c r="F9" s="12" t="str">
        <f t="shared" si="1"/>
        <v>-</v>
      </c>
      <c r="G9" s="12" t="str">
        <f t="shared" si="2"/>
        <v>-</v>
      </c>
    </row>
    <row r="10" spans="1:7" x14ac:dyDescent="0.2">
      <c r="A10" s="48" t="s">
        <v>164</v>
      </c>
      <c r="B10" s="59">
        <f>B11</f>
        <v>0</v>
      </c>
      <c r="C10" s="59">
        <f t="shared" ref="C10:E10" si="4">C11</f>
        <v>0</v>
      </c>
      <c r="D10" s="59">
        <f t="shared" si="4"/>
        <v>0</v>
      </c>
      <c r="E10" s="59">
        <f t="shared" si="4"/>
        <v>0</v>
      </c>
      <c r="F10" s="6" t="str">
        <f t="shared" si="1"/>
        <v>-</v>
      </c>
      <c r="G10" s="6" t="str">
        <f t="shared" si="2"/>
        <v>-</v>
      </c>
    </row>
    <row r="11" spans="1:7" x14ac:dyDescent="0.2">
      <c r="A11" s="49" t="s">
        <v>149</v>
      </c>
      <c r="B11" s="97">
        <v>0</v>
      </c>
      <c r="C11" s="97">
        <v>0</v>
      </c>
      <c r="D11" s="97">
        <v>0</v>
      </c>
      <c r="E11" s="97">
        <v>0</v>
      </c>
      <c r="F11" s="12" t="str">
        <f t="shared" si="1"/>
        <v>-</v>
      </c>
      <c r="G11" s="12" t="str">
        <f t="shared" si="2"/>
        <v>-</v>
      </c>
    </row>
    <row r="12" spans="1:7" x14ac:dyDescent="0.2">
      <c r="A12" s="49"/>
      <c r="B12" s="14"/>
      <c r="C12" s="14"/>
      <c r="D12" s="14"/>
      <c r="E12" s="14"/>
      <c r="F12" s="12"/>
      <c r="G12" s="12"/>
    </row>
    <row r="13" spans="1:7" x14ac:dyDescent="0.2">
      <c r="A13" s="57" t="s">
        <v>107</v>
      </c>
      <c r="B13" s="60">
        <f>B6+B8+B10</f>
        <v>0</v>
      </c>
      <c r="C13" s="60">
        <f t="shared" ref="C13:E13" si="5">C6+C8+C10</f>
        <v>0</v>
      </c>
      <c r="D13" s="60">
        <f t="shared" si="5"/>
        <v>0</v>
      </c>
      <c r="E13" s="60">
        <f t="shared" si="5"/>
        <v>0</v>
      </c>
      <c r="F13" s="89" t="str">
        <f t="shared" si="1"/>
        <v>-</v>
      </c>
      <c r="G13" s="89" t="str">
        <f t="shared" si="2"/>
        <v>-</v>
      </c>
    </row>
    <row r="14" spans="1:7" x14ac:dyDescent="0.2">
      <c r="B14" s="98"/>
      <c r="C14" s="98"/>
      <c r="D14" s="98"/>
      <c r="E14" s="98"/>
    </row>
    <row r="15" spans="1:7" x14ac:dyDescent="0.2">
      <c r="B15" s="98"/>
      <c r="C15" s="98"/>
      <c r="D15" s="98"/>
      <c r="E15" s="98"/>
    </row>
    <row r="16" spans="1:7" ht="17.25" customHeight="1" x14ac:dyDescent="0.2">
      <c r="A16" s="7" t="s">
        <v>129</v>
      </c>
      <c r="B16" s="114"/>
      <c r="C16" s="114"/>
      <c r="D16" s="114"/>
      <c r="E16" s="114"/>
      <c r="F16" s="91"/>
      <c r="G16" s="91"/>
    </row>
    <row r="17" spans="1:7" x14ac:dyDescent="0.2">
      <c r="A17" s="48" t="s">
        <v>159</v>
      </c>
      <c r="B17" s="59">
        <f>B18</f>
        <v>0</v>
      </c>
      <c r="C17" s="59">
        <f t="shared" ref="C17:E17" si="6">C18</f>
        <v>0</v>
      </c>
      <c r="D17" s="59">
        <f t="shared" si="6"/>
        <v>0</v>
      </c>
      <c r="E17" s="59">
        <f t="shared" si="6"/>
        <v>0</v>
      </c>
      <c r="F17" s="6" t="str">
        <f t="shared" ref="F17:F23" si="7">IFERROR(E17/B17*100,"-")</f>
        <v>-</v>
      </c>
      <c r="G17" s="6" t="str">
        <f t="shared" ref="G17:G23" si="8">IFERROR(E17/D17*100,"-")</f>
        <v>-</v>
      </c>
    </row>
    <row r="18" spans="1:7" x14ac:dyDescent="0.2">
      <c r="A18" s="49" t="s">
        <v>147</v>
      </c>
      <c r="B18" s="97">
        <v>0</v>
      </c>
      <c r="C18" s="97">
        <v>0</v>
      </c>
      <c r="D18" s="97">
        <v>0</v>
      </c>
      <c r="E18" s="97">
        <v>0</v>
      </c>
      <c r="F18" s="12" t="str">
        <f t="shared" si="7"/>
        <v>-</v>
      </c>
      <c r="G18" s="12" t="str">
        <f t="shared" si="8"/>
        <v>-</v>
      </c>
    </row>
    <row r="19" spans="1:7" x14ac:dyDescent="0.2">
      <c r="A19" s="48" t="s">
        <v>161</v>
      </c>
      <c r="B19" s="59">
        <f>B20+B21</f>
        <v>0</v>
      </c>
      <c r="C19" s="59">
        <f t="shared" ref="C19:E19" si="9">C20+C21</f>
        <v>0</v>
      </c>
      <c r="D19" s="59">
        <f t="shared" si="9"/>
        <v>0</v>
      </c>
      <c r="E19" s="59">
        <f t="shared" si="9"/>
        <v>0</v>
      </c>
      <c r="F19" s="6" t="str">
        <f t="shared" si="7"/>
        <v>-</v>
      </c>
      <c r="G19" s="6" t="str">
        <f t="shared" si="8"/>
        <v>-</v>
      </c>
    </row>
    <row r="20" spans="1:7" x14ac:dyDescent="0.2">
      <c r="A20" s="49" t="s">
        <v>150</v>
      </c>
      <c r="B20" s="97">
        <v>0</v>
      </c>
      <c r="C20" s="97">
        <v>0</v>
      </c>
      <c r="D20" s="97">
        <v>0</v>
      </c>
      <c r="E20" s="97">
        <v>0</v>
      </c>
      <c r="F20" s="12" t="str">
        <f t="shared" si="7"/>
        <v>-</v>
      </c>
      <c r="G20" s="12" t="str">
        <f t="shared" si="8"/>
        <v>-</v>
      </c>
    </row>
    <row r="21" spans="1:7" x14ac:dyDescent="0.2">
      <c r="A21" s="49" t="s">
        <v>153</v>
      </c>
      <c r="B21" s="97">
        <v>0</v>
      </c>
      <c r="C21" s="97">
        <v>0</v>
      </c>
      <c r="D21" s="97">
        <v>0</v>
      </c>
      <c r="E21" s="97">
        <v>0</v>
      </c>
      <c r="F21" s="12" t="str">
        <f t="shared" si="7"/>
        <v>-</v>
      </c>
      <c r="G21" s="12" t="str">
        <f t="shared" si="8"/>
        <v>-</v>
      </c>
    </row>
    <row r="22" spans="1:7" x14ac:dyDescent="0.2">
      <c r="A22" s="49"/>
      <c r="B22" s="14"/>
      <c r="C22" s="14"/>
      <c r="D22" s="14"/>
      <c r="E22" s="14"/>
      <c r="F22" s="13"/>
      <c r="G22" s="12"/>
    </row>
    <row r="23" spans="1:7" x14ac:dyDescent="0.2">
      <c r="A23" s="57" t="s">
        <v>112</v>
      </c>
      <c r="B23" s="60">
        <f>B17+B19</f>
        <v>0</v>
      </c>
      <c r="C23" s="60">
        <f t="shared" ref="C23:E23" si="10">C17+C19</f>
        <v>0</v>
      </c>
      <c r="D23" s="60">
        <f t="shared" si="10"/>
        <v>0</v>
      </c>
      <c r="E23" s="60">
        <f t="shared" si="10"/>
        <v>0</v>
      </c>
      <c r="F23" s="89" t="str">
        <f t="shared" si="7"/>
        <v>-</v>
      </c>
      <c r="G23" s="89" t="str">
        <f t="shared" si="8"/>
        <v>-</v>
      </c>
    </row>
    <row r="24" spans="1:7" x14ac:dyDescent="0.2">
      <c r="A24" s="49"/>
      <c r="B24" s="11"/>
      <c r="C24" s="11"/>
      <c r="D24" s="11"/>
      <c r="E24" s="11"/>
      <c r="F24" s="12"/>
      <c r="G24" s="12"/>
    </row>
    <row r="25" spans="1:7" x14ac:dyDescent="0.2">
      <c r="A25" s="51"/>
      <c r="B25" s="59"/>
      <c r="C25" s="59"/>
      <c r="D25" s="59"/>
      <c r="E25" s="59"/>
      <c r="F25" s="6"/>
      <c r="G25" s="6"/>
    </row>
  </sheetData>
  <mergeCells count="1">
    <mergeCell ref="A1:G1"/>
  </mergeCells>
  <conditionalFormatting sqref="B7:E7">
    <cfRule type="containsBlanks" dxfId="4" priority="5">
      <formula>LEN(TRIM(B7))=0</formula>
    </cfRule>
  </conditionalFormatting>
  <conditionalFormatting sqref="B9:E9">
    <cfRule type="containsBlanks" dxfId="3" priority="4">
      <formula>LEN(TRIM(B9))=0</formula>
    </cfRule>
  </conditionalFormatting>
  <conditionalFormatting sqref="B11:E11">
    <cfRule type="containsBlanks" dxfId="2" priority="3">
      <formula>LEN(TRIM(B11))=0</formula>
    </cfRule>
  </conditionalFormatting>
  <conditionalFormatting sqref="B18:E18">
    <cfRule type="containsBlanks" dxfId="1" priority="2">
      <formula>LEN(TRIM(B18))=0</formula>
    </cfRule>
  </conditionalFormatting>
  <conditionalFormatting sqref="B20:E21">
    <cfRule type="containsBlanks" dxfId="0" priority="1">
      <formula>LEN(TRIM(B20))=0</formula>
    </cfRule>
  </conditionalFormatting>
  <pageMargins left="0.19685039370078741" right="0.19685039370078741" top="0.39370078740157483" bottom="0.39370078740157483" header="0.19685039370078741" footer="0.19685039370078741"/>
  <pageSetup paperSize="9" scale="87" firstPageNumber="12" orientation="landscape" useFirstPageNumber="1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99"/>
  <sheetViews>
    <sheetView topLeftCell="A188" zoomScaleNormal="100" zoomScalePageLayoutView="34" workbookViewId="0">
      <selection activeCell="A123" sqref="A123"/>
    </sheetView>
  </sheetViews>
  <sheetFormatPr defaultRowHeight="15" x14ac:dyDescent="0.25"/>
  <cols>
    <col min="1" max="1" width="86.42578125" customWidth="1"/>
    <col min="2" max="2" width="18.140625" customWidth="1"/>
    <col min="3" max="3" width="27.140625" customWidth="1"/>
    <col min="4" max="4" width="18.85546875" customWidth="1"/>
    <col min="5" max="5" width="10.7109375" style="32" customWidth="1"/>
  </cols>
  <sheetData>
    <row r="1" spans="1:5" ht="19.5" x14ac:dyDescent="0.3">
      <c r="A1" s="177" t="s">
        <v>139</v>
      </c>
      <c r="B1" s="177"/>
      <c r="C1" s="177"/>
      <c r="D1" s="177"/>
      <c r="E1" s="177"/>
    </row>
    <row r="2" spans="1:5" ht="19.5" x14ac:dyDescent="0.3">
      <c r="A2" s="131"/>
      <c r="B2" s="131"/>
      <c r="C2" s="131"/>
      <c r="D2" s="131"/>
      <c r="E2" s="31"/>
    </row>
    <row r="3" spans="1:5" ht="15.75" x14ac:dyDescent="0.25">
      <c r="A3" s="180" t="s">
        <v>140</v>
      </c>
      <c r="B3" s="180"/>
      <c r="C3" s="180"/>
      <c r="D3" s="180"/>
      <c r="E3" s="180"/>
    </row>
    <row r="4" spans="1:5" x14ac:dyDescent="0.25">
      <c r="A4" s="133"/>
      <c r="B4" s="133"/>
      <c r="C4" s="133"/>
      <c r="D4" s="133"/>
      <c r="E4" s="134"/>
    </row>
    <row r="5" spans="1:5" ht="15.75" x14ac:dyDescent="0.25">
      <c r="A5" s="185" t="s">
        <v>267</v>
      </c>
      <c r="B5" s="185"/>
      <c r="C5" s="185"/>
      <c r="D5" s="185"/>
      <c r="E5" s="185"/>
    </row>
    <row r="6" spans="1:5" x14ac:dyDescent="0.25">
      <c r="A6" s="133"/>
      <c r="B6" s="133"/>
      <c r="C6" s="133"/>
      <c r="D6" s="133"/>
      <c r="E6" s="134"/>
    </row>
    <row r="7" spans="1:5" s="118" customFormat="1" ht="15.75" x14ac:dyDescent="0.25">
      <c r="A7" s="132" t="s">
        <v>263</v>
      </c>
      <c r="B7" s="132"/>
      <c r="C7" s="132"/>
      <c r="D7" s="132"/>
      <c r="E7" s="132"/>
    </row>
    <row r="8" spans="1:5" x14ac:dyDescent="0.25">
      <c r="A8" s="133"/>
      <c r="B8" s="133"/>
      <c r="C8" s="133"/>
      <c r="D8" s="133"/>
      <c r="E8" s="134"/>
    </row>
    <row r="9" spans="1:5" s="1" customFormat="1" ht="25.5" x14ac:dyDescent="0.2">
      <c r="A9" s="29" t="s">
        <v>264</v>
      </c>
      <c r="B9" s="29" t="str">
        <f>'Sažetak '!C13</f>
        <v>Izvorni plan 
2025.</v>
      </c>
      <c r="C9" s="29" t="str">
        <f>'Sažetak '!D13</f>
        <v>Tekući plan 
2025.</v>
      </c>
      <c r="D9" s="29" t="str">
        <f>'Sažetak '!E13</f>
        <v>Ostvarenje / izvršenje 
01.01.-31.12.25.</v>
      </c>
      <c r="E9" s="36" t="s">
        <v>156</v>
      </c>
    </row>
    <row r="10" spans="1:5" s="4" customFormat="1" ht="11.25" x14ac:dyDescent="0.2">
      <c r="A10" s="63">
        <v>1</v>
      </c>
      <c r="B10" s="63">
        <v>2</v>
      </c>
      <c r="C10" s="63">
        <v>3</v>
      </c>
      <c r="D10" s="63">
        <v>4</v>
      </c>
      <c r="E10" s="64" t="s">
        <v>141</v>
      </c>
    </row>
    <row r="11" spans="1:5" s="4" customFormat="1" ht="12.75" x14ac:dyDescent="0.2">
      <c r="A11" s="149"/>
      <c r="B11" s="150"/>
      <c r="C11" s="150"/>
      <c r="D11" s="150"/>
      <c r="E11" s="151"/>
    </row>
    <row r="12" spans="1:5" x14ac:dyDescent="0.25">
      <c r="A12" s="7" t="s">
        <v>270</v>
      </c>
      <c r="B12" s="99">
        <v>1370546</v>
      </c>
      <c r="C12" s="155">
        <v>1370546</v>
      </c>
      <c r="D12" s="155">
        <v>1318691.31</v>
      </c>
      <c r="E12" s="99">
        <v>96.22</v>
      </c>
    </row>
    <row r="13" spans="1:5" x14ac:dyDescent="0.25">
      <c r="A13" s="115" t="s">
        <v>271</v>
      </c>
      <c r="B13" s="100">
        <v>1370546</v>
      </c>
      <c r="C13" s="59">
        <v>1370546</v>
      </c>
      <c r="D13" s="59">
        <v>1318691.31</v>
      </c>
      <c r="E13" s="100">
        <v>96.22</v>
      </c>
    </row>
    <row r="14" spans="1:5" s="88" customFormat="1" x14ac:dyDescent="0.25">
      <c r="A14" s="117" t="s">
        <v>272</v>
      </c>
      <c r="B14" s="100">
        <v>1370546</v>
      </c>
      <c r="C14" s="100">
        <v>1370546</v>
      </c>
      <c r="D14" s="59">
        <v>1318691.31</v>
      </c>
      <c r="E14" s="100">
        <v>96.22</v>
      </c>
    </row>
    <row r="15" spans="1:5" s="88" customFormat="1" x14ac:dyDescent="0.25">
      <c r="A15" s="116" t="s">
        <v>147</v>
      </c>
      <c r="B15" s="153">
        <v>26348</v>
      </c>
      <c r="C15" s="153">
        <v>26348</v>
      </c>
      <c r="D15" s="153">
        <v>24224.75</v>
      </c>
      <c r="E15" s="153">
        <v>91.94</v>
      </c>
    </row>
    <row r="16" spans="1:5" s="88" customFormat="1" x14ac:dyDescent="0.25">
      <c r="A16" s="116" t="s">
        <v>154</v>
      </c>
      <c r="B16" s="153">
        <v>3921</v>
      </c>
      <c r="C16" s="153">
        <v>3921</v>
      </c>
      <c r="D16" s="153">
        <v>3049.62</v>
      </c>
      <c r="E16" s="153">
        <v>77.78</v>
      </c>
    </row>
    <row r="17" spans="1:5" s="88" customFormat="1" x14ac:dyDescent="0.25">
      <c r="A17" s="116" t="s">
        <v>150</v>
      </c>
      <c r="B17" s="153">
        <v>5850</v>
      </c>
      <c r="C17" s="153">
        <v>5850</v>
      </c>
      <c r="D17" s="153">
        <v>4778.6899999999996</v>
      </c>
      <c r="E17" s="153">
        <v>81.69</v>
      </c>
    </row>
    <row r="18" spans="1:5" s="88" customFormat="1" x14ac:dyDescent="0.25">
      <c r="A18" s="116" t="s">
        <v>153</v>
      </c>
      <c r="B18" s="153">
        <v>95517</v>
      </c>
      <c r="C18" s="153">
        <v>95517</v>
      </c>
      <c r="D18" s="153">
        <v>82470.679999999993</v>
      </c>
      <c r="E18" s="153">
        <v>86.34</v>
      </c>
    </row>
    <row r="19" spans="1:5" s="88" customFormat="1" x14ac:dyDescent="0.25">
      <c r="A19" s="116" t="s">
        <v>151</v>
      </c>
      <c r="B19" s="153">
        <v>157620</v>
      </c>
      <c r="C19" s="153">
        <v>157620</v>
      </c>
      <c r="D19" s="153">
        <v>5079.3900000000003</v>
      </c>
      <c r="E19" s="153">
        <v>3.22</v>
      </c>
    </row>
    <row r="20" spans="1:5" s="88" customFormat="1" x14ac:dyDescent="0.25">
      <c r="A20" s="116" t="s">
        <v>152</v>
      </c>
      <c r="B20" s="153">
        <v>1080210</v>
      </c>
      <c r="C20" s="153">
        <v>1080210</v>
      </c>
      <c r="D20" s="153">
        <v>1195902.3999999999</v>
      </c>
      <c r="E20" s="153">
        <v>110.71</v>
      </c>
    </row>
    <row r="21" spans="1:5" s="88" customFormat="1" x14ac:dyDescent="0.25">
      <c r="A21" s="116" t="s">
        <v>193</v>
      </c>
      <c r="B21" s="153">
        <v>1080</v>
      </c>
      <c r="C21" s="153">
        <v>1080</v>
      </c>
      <c r="D21" s="153">
        <v>3185.78</v>
      </c>
      <c r="E21" s="153">
        <v>294.98</v>
      </c>
    </row>
    <row r="22" spans="1:5" s="88" customFormat="1" x14ac:dyDescent="0.25">
      <c r="A22" s="116" t="s">
        <v>148</v>
      </c>
      <c r="B22" s="153">
        <v>0</v>
      </c>
      <c r="C22" s="153">
        <v>0</v>
      </c>
      <c r="D22" s="153">
        <v>0</v>
      </c>
      <c r="E22" s="153">
        <v>0</v>
      </c>
    </row>
    <row r="23" spans="1:5" s="88" customFormat="1" x14ac:dyDescent="0.25">
      <c r="A23" s="135" t="s">
        <v>273</v>
      </c>
      <c r="B23" s="154">
        <v>188688</v>
      </c>
      <c r="C23" s="154">
        <v>188688</v>
      </c>
      <c r="D23" s="154">
        <v>27532.959999999999</v>
      </c>
      <c r="E23" s="154">
        <v>14.59</v>
      </c>
    </row>
    <row r="24" spans="1:5" s="88" customFormat="1" x14ac:dyDescent="0.25">
      <c r="A24" s="138" t="s">
        <v>298</v>
      </c>
      <c r="B24" s="156">
        <v>156000</v>
      </c>
      <c r="C24" s="156">
        <v>156000</v>
      </c>
      <c r="D24" s="156">
        <v>0</v>
      </c>
      <c r="E24" s="156">
        <v>0</v>
      </c>
    </row>
    <row r="25" spans="1:5" s="88" customFormat="1" x14ac:dyDescent="0.25">
      <c r="A25" s="152" t="s">
        <v>147</v>
      </c>
      <c r="B25" s="157">
        <v>3000</v>
      </c>
      <c r="C25" s="157">
        <v>3000</v>
      </c>
      <c r="D25" s="157">
        <v>0</v>
      </c>
      <c r="E25" s="157">
        <v>0</v>
      </c>
    </row>
    <row r="26" spans="1:5" s="88" customFormat="1" x14ac:dyDescent="0.25">
      <c r="A26" s="141" t="s">
        <v>28</v>
      </c>
      <c r="B26" s="154">
        <v>1000</v>
      </c>
      <c r="C26" s="154">
        <v>1000</v>
      </c>
      <c r="D26" s="154">
        <v>0</v>
      </c>
      <c r="E26" s="154">
        <v>0</v>
      </c>
    </row>
    <row r="27" spans="1:5" s="88" customFormat="1" x14ac:dyDescent="0.25">
      <c r="A27" s="141" t="s">
        <v>97</v>
      </c>
      <c r="B27" s="154">
        <v>1000</v>
      </c>
      <c r="C27" s="154">
        <v>1000</v>
      </c>
      <c r="D27" s="154">
        <v>0</v>
      </c>
      <c r="E27" s="154">
        <v>0</v>
      </c>
    </row>
    <row r="28" spans="1:5" s="88" customFormat="1" x14ac:dyDescent="0.25">
      <c r="A28" s="139" t="s">
        <v>299</v>
      </c>
      <c r="B28" s="154">
        <v>1000</v>
      </c>
      <c r="C28" s="154">
        <v>1000</v>
      </c>
      <c r="D28" s="154">
        <v>0</v>
      </c>
      <c r="E28" s="154">
        <v>0</v>
      </c>
    </row>
    <row r="29" spans="1:5" s="88" customFormat="1" x14ac:dyDescent="0.25">
      <c r="A29" s="139" t="s">
        <v>309</v>
      </c>
      <c r="B29" s="157">
        <v>1000</v>
      </c>
      <c r="C29" s="157">
        <v>1000</v>
      </c>
      <c r="D29" s="157">
        <v>0</v>
      </c>
      <c r="E29" s="157">
        <v>0</v>
      </c>
    </row>
    <row r="30" spans="1:5" s="88" customFormat="1" x14ac:dyDescent="0.25">
      <c r="A30" s="139" t="s">
        <v>299</v>
      </c>
      <c r="B30" s="154">
        <v>1000</v>
      </c>
      <c r="C30" s="154">
        <v>1000</v>
      </c>
      <c r="D30" s="154">
        <v>0</v>
      </c>
      <c r="E30" s="154">
        <v>0</v>
      </c>
    </row>
    <row r="31" spans="1:5" s="88" customFormat="1" x14ac:dyDescent="0.25">
      <c r="A31" s="152" t="s">
        <v>300</v>
      </c>
      <c r="B31" s="157">
        <v>152000</v>
      </c>
      <c r="C31" s="157">
        <v>152000</v>
      </c>
      <c r="D31" s="157">
        <v>0</v>
      </c>
      <c r="E31" s="157">
        <v>0</v>
      </c>
    </row>
    <row r="32" spans="1:5" s="88" customFormat="1" x14ac:dyDescent="0.25">
      <c r="A32" s="166" t="s">
        <v>308</v>
      </c>
      <c r="B32" s="154">
        <v>2000</v>
      </c>
      <c r="C32" s="154">
        <v>2000</v>
      </c>
      <c r="D32" s="154">
        <v>0</v>
      </c>
      <c r="E32" s="154">
        <v>0</v>
      </c>
    </row>
    <row r="33" spans="1:5" s="88" customFormat="1" x14ac:dyDescent="0.25">
      <c r="A33" s="139" t="s">
        <v>299</v>
      </c>
      <c r="B33" s="154">
        <v>150000</v>
      </c>
      <c r="C33" s="154">
        <v>150000</v>
      </c>
      <c r="D33" s="154">
        <v>0</v>
      </c>
      <c r="E33" s="154">
        <v>0</v>
      </c>
    </row>
    <row r="34" spans="1:5" s="65" customFormat="1" x14ac:dyDescent="0.25">
      <c r="A34" s="138" t="s">
        <v>274</v>
      </c>
      <c r="B34" s="156">
        <v>29188</v>
      </c>
      <c r="C34" s="156">
        <v>29188</v>
      </c>
      <c r="D34" s="156">
        <v>27532.959999999999</v>
      </c>
      <c r="E34" s="156">
        <v>94.33</v>
      </c>
    </row>
    <row r="35" spans="1:5" s="65" customFormat="1" x14ac:dyDescent="0.25">
      <c r="A35" s="152" t="s">
        <v>147</v>
      </c>
      <c r="B35" s="157">
        <v>21448</v>
      </c>
      <c r="C35" s="157">
        <v>21448</v>
      </c>
      <c r="D35" s="157">
        <v>20302.25</v>
      </c>
      <c r="E35" s="157">
        <v>94.66</v>
      </c>
    </row>
    <row r="36" spans="1:5" s="88" customFormat="1" x14ac:dyDescent="0.25">
      <c r="A36" s="141" t="s">
        <v>21</v>
      </c>
      <c r="B36" s="154">
        <v>8337</v>
      </c>
      <c r="C36" s="154">
        <v>8337</v>
      </c>
      <c r="D36" s="154">
        <v>13542.05</v>
      </c>
      <c r="E36" s="154">
        <v>162.43</v>
      </c>
    </row>
    <row r="37" spans="1:5" s="88" customFormat="1" x14ac:dyDescent="0.25">
      <c r="A37" s="143" t="s">
        <v>23</v>
      </c>
      <c r="B37" s="157">
        <v>0</v>
      </c>
      <c r="C37" s="157">
        <v>0</v>
      </c>
      <c r="D37" s="157">
        <v>10336.51</v>
      </c>
      <c r="E37" s="157">
        <v>0</v>
      </c>
    </row>
    <row r="38" spans="1:5" s="88" customFormat="1" x14ac:dyDescent="0.25">
      <c r="A38" s="143" t="s">
        <v>25</v>
      </c>
      <c r="B38" s="157">
        <v>0</v>
      </c>
      <c r="C38" s="157">
        <v>0</v>
      </c>
      <c r="D38" s="157">
        <v>1500</v>
      </c>
      <c r="E38" s="157">
        <v>0</v>
      </c>
    </row>
    <row r="39" spans="1:5" s="88" customFormat="1" x14ac:dyDescent="0.25">
      <c r="A39" s="143" t="s">
        <v>27</v>
      </c>
      <c r="B39" s="157">
        <v>0</v>
      </c>
      <c r="C39" s="157">
        <v>0</v>
      </c>
      <c r="D39" s="157">
        <v>1705.54</v>
      </c>
      <c r="E39" s="157">
        <v>0</v>
      </c>
    </row>
    <row r="40" spans="1:5" s="88" customFormat="1" x14ac:dyDescent="0.25">
      <c r="A40" s="141" t="s">
        <v>28</v>
      </c>
      <c r="B40" s="154">
        <v>621</v>
      </c>
      <c r="C40" s="154">
        <v>621</v>
      </c>
      <c r="D40" s="154">
        <v>758.93</v>
      </c>
      <c r="E40" s="154">
        <v>122.21</v>
      </c>
    </row>
    <row r="41" spans="1:5" s="65" customFormat="1" x14ac:dyDescent="0.25">
      <c r="A41" s="143" t="s">
        <v>30</v>
      </c>
      <c r="B41" s="157">
        <v>0</v>
      </c>
      <c r="C41" s="157">
        <v>0</v>
      </c>
      <c r="D41" s="157">
        <v>30</v>
      </c>
      <c r="E41" s="157">
        <v>0</v>
      </c>
    </row>
    <row r="42" spans="1:5" s="65" customFormat="1" x14ac:dyDescent="0.25">
      <c r="A42" s="143" t="s">
        <v>31</v>
      </c>
      <c r="B42" s="157">
        <v>0</v>
      </c>
      <c r="C42" s="157">
        <v>0</v>
      </c>
      <c r="D42" s="157">
        <v>658.93</v>
      </c>
      <c r="E42" s="157">
        <v>0</v>
      </c>
    </row>
    <row r="43" spans="1:5" s="65" customFormat="1" x14ac:dyDescent="0.25">
      <c r="A43" s="143" t="s">
        <v>47</v>
      </c>
      <c r="B43" s="157">
        <v>0</v>
      </c>
      <c r="C43" s="157">
        <v>0</v>
      </c>
      <c r="D43" s="157">
        <v>70</v>
      </c>
      <c r="E43" s="157">
        <v>0</v>
      </c>
    </row>
    <row r="44" spans="1:5" s="65" customFormat="1" x14ac:dyDescent="0.25">
      <c r="A44" s="141" t="s">
        <v>21</v>
      </c>
      <c r="B44" s="154">
        <v>11615</v>
      </c>
      <c r="C44" s="154">
        <v>11615</v>
      </c>
      <c r="D44" s="154">
        <v>5284.37</v>
      </c>
      <c r="E44" s="154">
        <v>45.5</v>
      </c>
    </row>
    <row r="45" spans="1:5" s="65" customFormat="1" x14ac:dyDescent="0.25">
      <c r="A45" s="143" t="s">
        <v>23</v>
      </c>
      <c r="B45" s="157">
        <v>0</v>
      </c>
      <c r="C45" s="157">
        <v>0</v>
      </c>
      <c r="D45" s="157">
        <v>3989.25</v>
      </c>
      <c r="E45" s="157">
        <v>0</v>
      </c>
    </row>
    <row r="46" spans="1:5" s="65" customFormat="1" x14ac:dyDescent="0.25">
      <c r="A46" s="143" t="s">
        <v>25</v>
      </c>
      <c r="B46" s="157">
        <v>0</v>
      </c>
      <c r="C46" s="157">
        <v>0</v>
      </c>
      <c r="D46" s="157">
        <v>575</v>
      </c>
      <c r="E46" s="157">
        <v>0</v>
      </c>
    </row>
    <row r="47" spans="1:5" s="65" customFormat="1" x14ac:dyDescent="0.25">
      <c r="A47" s="143" t="s">
        <v>27</v>
      </c>
      <c r="B47" s="157">
        <v>0</v>
      </c>
      <c r="C47" s="157">
        <v>0</v>
      </c>
      <c r="D47" s="157">
        <v>720.12</v>
      </c>
      <c r="E47" s="157">
        <v>0</v>
      </c>
    </row>
    <row r="48" spans="1:5" s="65" customFormat="1" x14ac:dyDescent="0.25">
      <c r="A48" s="141" t="s">
        <v>28</v>
      </c>
      <c r="B48" s="154">
        <v>875</v>
      </c>
      <c r="C48" s="154">
        <v>875</v>
      </c>
      <c r="D48" s="154">
        <v>716.9</v>
      </c>
      <c r="E48" s="157">
        <v>81.93</v>
      </c>
    </row>
    <row r="49" spans="1:5" s="65" customFormat="1" x14ac:dyDescent="0.25">
      <c r="A49" s="143" t="s">
        <v>30</v>
      </c>
      <c r="B49" s="157">
        <v>0</v>
      </c>
      <c r="C49" s="157">
        <v>0</v>
      </c>
      <c r="D49" s="157">
        <v>30</v>
      </c>
      <c r="E49" s="157">
        <v>0</v>
      </c>
    </row>
    <row r="50" spans="1:5" s="65" customFormat="1" x14ac:dyDescent="0.25">
      <c r="A50" s="143" t="s">
        <v>31</v>
      </c>
      <c r="B50" s="157">
        <v>0</v>
      </c>
      <c r="C50" s="157">
        <v>0</v>
      </c>
      <c r="D50" s="157">
        <v>619.9</v>
      </c>
      <c r="E50" s="157">
        <v>0</v>
      </c>
    </row>
    <row r="51" spans="1:5" s="65" customFormat="1" x14ac:dyDescent="0.25">
      <c r="A51" s="143" t="s">
        <v>47</v>
      </c>
      <c r="B51" s="157">
        <v>0</v>
      </c>
      <c r="C51" s="157">
        <v>0</v>
      </c>
      <c r="D51" s="157">
        <v>70</v>
      </c>
      <c r="E51" s="157">
        <v>0</v>
      </c>
    </row>
    <row r="52" spans="1:5" s="65" customFormat="1" x14ac:dyDescent="0.25">
      <c r="A52" s="152" t="s">
        <v>300</v>
      </c>
      <c r="B52" s="157">
        <v>5620</v>
      </c>
      <c r="C52" s="157">
        <v>5620</v>
      </c>
      <c r="D52" s="157">
        <v>5079.3900000000003</v>
      </c>
      <c r="E52" s="157">
        <v>90.38</v>
      </c>
    </row>
    <row r="53" spans="1:5" s="65" customFormat="1" x14ac:dyDescent="0.25">
      <c r="A53" s="141" t="s">
        <v>21</v>
      </c>
      <c r="B53" s="154">
        <v>5070</v>
      </c>
      <c r="C53" s="154">
        <v>5070</v>
      </c>
      <c r="D53" s="154">
        <v>4563.5200000000004</v>
      </c>
      <c r="E53" s="154">
        <v>90.01</v>
      </c>
    </row>
    <row r="54" spans="1:5" s="65" customFormat="1" x14ac:dyDescent="0.25">
      <c r="A54" s="143" t="s">
        <v>23</v>
      </c>
      <c r="B54" s="157">
        <v>0</v>
      </c>
      <c r="C54" s="157">
        <v>0</v>
      </c>
      <c r="D54" s="157">
        <v>3745.51</v>
      </c>
      <c r="E54" s="157">
        <v>0</v>
      </c>
    </row>
    <row r="55" spans="1:5" s="65" customFormat="1" x14ac:dyDescent="0.25">
      <c r="A55" s="143" t="s">
        <v>25</v>
      </c>
      <c r="B55" s="157">
        <v>0</v>
      </c>
      <c r="C55" s="157">
        <v>0</v>
      </c>
      <c r="D55" s="157">
        <v>200</v>
      </c>
      <c r="E55" s="157">
        <v>0</v>
      </c>
    </row>
    <row r="56" spans="1:5" x14ac:dyDescent="0.25">
      <c r="A56" s="143" t="s">
        <v>27</v>
      </c>
      <c r="B56" s="157">
        <v>0</v>
      </c>
      <c r="C56" s="157">
        <v>0</v>
      </c>
      <c r="D56" s="157">
        <v>618.01</v>
      </c>
      <c r="E56" s="157">
        <v>0</v>
      </c>
    </row>
    <row r="57" spans="1:5" x14ac:dyDescent="0.25">
      <c r="A57" s="141" t="s">
        <v>28</v>
      </c>
      <c r="B57" s="154">
        <v>550</v>
      </c>
      <c r="C57" s="154">
        <v>550</v>
      </c>
      <c r="D57" s="154">
        <v>515.87</v>
      </c>
      <c r="E57" s="157">
        <v>93.79</v>
      </c>
    </row>
    <row r="58" spans="1:5" x14ac:dyDescent="0.25">
      <c r="A58" s="143" t="s">
        <v>30</v>
      </c>
      <c r="B58" s="157">
        <v>0</v>
      </c>
      <c r="C58" s="157">
        <v>0</v>
      </c>
      <c r="D58" s="157">
        <v>60</v>
      </c>
      <c r="E58" s="157">
        <v>0</v>
      </c>
    </row>
    <row r="59" spans="1:5" x14ac:dyDescent="0.25">
      <c r="A59" s="143" t="s">
        <v>31</v>
      </c>
      <c r="B59" s="157">
        <v>0</v>
      </c>
      <c r="C59" s="157">
        <v>0</v>
      </c>
      <c r="D59" s="157">
        <v>455.87</v>
      </c>
      <c r="E59" s="157">
        <v>0</v>
      </c>
    </row>
    <row r="60" spans="1:5" x14ac:dyDescent="0.25">
      <c r="A60" s="152" t="s">
        <v>152</v>
      </c>
      <c r="B60" s="157">
        <v>2120</v>
      </c>
      <c r="C60" s="157">
        <v>2120</v>
      </c>
      <c r="D60" s="157">
        <v>2151.3200000000002</v>
      </c>
      <c r="E60" s="157">
        <v>101.48</v>
      </c>
    </row>
    <row r="61" spans="1:5" x14ac:dyDescent="0.25">
      <c r="A61" s="141" t="s">
        <v>21</v>
      </c>
      <c r="B61" s="154">
        <v>1970</v>
      </c>
      <c r="C61" s="154">
        <v>1970</v>
      </c>
      <c r="D61" s="154">
        <v>2090.0100000000002</v>
      </c>
      <c r="E61" s="157">
        <v>106.09</v>
      </c>
    </row>
    <row r="62" spans="1:5" x14ac:dyDescent="0.25">
      <c r="A62" s="143" t="s">
        <v>23</v>
      </c>
      <c r="B62" s="157">
        <v>0</v>
      </c>
      <c r="C62" s="157">
        <v>0</v>
      </c>
      <c r="D62" s="157">
        <v>1794</v>
      </c>
      <c r="E62" s="157">
        <v>0</v>
      </c>
    </row>
    <row r="63" spans="1:5" x14ac:dyDescent="0.25">
      <c r="A63" s="143" t="s">
        <v>27</v>
      </c>
      <c r="B63" s="157">
        <v>0</v>
      </c>
      <c r="C63" s="157">
        <v>0</v>
      </c>
      <c r="D63" s="157">
        <v>296.01</v>
      </c>
      <c r="E63" s="157">
        <v>0</v>
      </c>
    </row>
    <row r="64" spans="1:5" x14ac:dyDescent="0.25">
      <c r="A64" s="141" t="s">
        <v>28</v>
      </c>
      <c r="B64" s="154">
        <v>150</v>
      </c>
      <c r="C64" s="154">
        <v>150</v>
      </c>
      <c r="D64" s="154">
        <v>61.31</v>
      </c>
      <c r="E64" s="157">
        <v>40.869999999999997</v>
      </c>
    </row>
    <row r="65" spans="1:5" x14ac:dyDescent="0.25">
      <c r="A65" s="143" t="s">
        <v>30</v>
      </c>
      <c r="B65" s="157">
        <v>0</v>
      </c>
      <c r="C65" s="157">
        <v>0</v>
      </c>
      <c r="D65" s="157">
        <v>0</v>
      </c>
      <c r="E65" s="157">
        <v>93.79</v>
      </c>
    </row>
    <row r="66" spans="1:5" x14ac:dyDescent="0.25">
      <c r="A66" s="143" t="s">
        <v>31</v>
      </c>
      <c r="B66" s="157">
        <v>0</v>
      </c>
      <c r="C66" s="157">
        <v>0</v>
      </c>
      <c r="D66" s="157" t="s">
        <v>301</v>
      </c>
      <c r="E66" s="157">
        <v>0</v>
      </c>
    </row>
    <row r="67" spans="1:5" x14ac:dyDescent="0.25">
      <c r="A67" s="138" t="s">
        <v>275</v>
      </c>
      <c r="B67" s="156">
        <v>3500</v>
      </c>
      <c r="C67" s="156">
        <v>3500</v>
      </c>
      <c r="D67" s="156">
        <v>0</v>
      </c>
      <c r="E67" s="156">
        <v>0</v>
      </c>
    </row>
    <row r="68" spans="1:5" x14ac:dyDescent="0.25">
      <c r="A68" s="152" t="s">
        <v>152</v>
      </c>
      <c r="B68" s="157">
        <v>3500</v>
      </c>
      <c r="C68" s="157">
        <v>3500</v>
      </c>
      <c r="D68" s="157">
        <v>0</v>
      </c>
      <c r="E68" s="157">
        <v>0</v>
      </c>
    </row>
    <row r="69" spans="1:5" x14ac:dyDescent="0.25">
      <c r="A69" s="141" t="s">
        <v>28</v>
      </c>
      <c r="B69" s="154">
        <v>3500</v>
      </c>
      <c r="C69" s="154">
        <v>3500</v>
      </c>
      <c r="D69" s="154">
        <v>0</v>
      </c>
      <c r="E69" s="154">
        <v>0</v>
      </c>
    </row>
    <row r="70" spans="1:5" x14ac:dyDescent="0.25">
      <c r="A70" s="135" t="s">
        <v>277</v>
      </c>
      <c r="B70" s="154">
        <v>60910</v>
      </c>
      <c r="C70" s="154" t="s">
        <v>302</v>
      </c>
      <c r="D70" s="154">
        <v>62891.26</v>
      </c>
      <c r="E70" s="154">
        <v>103.25</v>
      </c>
    </row>
    <row r="71" spans="1:5" x14ac:dyDescent="0.25">
      <c r="A71" s="138" t="s">
        <v>278</v>
      </c>
      <c r="B71" s="156">
        <v>19180</v>
      </c>
      <c r="C71" s="156">
        <v>19180</v>
      </c>
      <c r="D71" s="156">
        <v>21173.49</v>
      </c>
      <c r="E71" s="156">
        <v>110.39</v>
      </c>
    </row>
    <row r="72" spans="1:5" x14ac:dyDescent="0.25">
      <c r="A72" s="152" t="s">
        <v>147</v>
      </c>
      <c r="B72" s="157">
        <v>500</v>
      </c>
      <c r="C72" s="157">
        <v>500</v>
      </c>
      <c r="D72" s="157">
        <v>650</v>
      </c>
      <c r="E72" s="157">
        <v>130</v>
      </c>
    </row>
    <row r="73" spans="1:5" x14ac:dyDescent="0.25">
      <c r="A73" s="166" t="s">
        <v>310</v>
      </c>
      <c r="B73" s="154">
        <v>200</v>
      </c>
      <c r="C73" s="154">
        <v>200</v>
      </c>
      <c r="D73" s="154">
        <v>200</v>
      </c>
      <c r="E73" s="154">
        <v>100</v>
      </c>
    </row>
    <row r="74" spans="1:5" x14ac:dyDescent="0.25">
      <c r="A74" s="143" t="s">
        <v>25</v>
      </c>
      <c r="B74" s="157">
        <v>0</v>
      </c>
      <c r="C74" s="157">
        <v>0</v>
      </c>
      <c r="D74" s="157">
        <v>200</v>
      </c>
      <c r="E74" s="157">
        <v>0</v>
      </c>
    </row>
    <row r="75" spans="1:5" x14ac:dyDescent="0.25">
      <c r="A75" s="141" t="s">
        <v>28</v>
      </c>
      <c r="B75" s="154">
        <v>300</v>
      </c>
      <c r="C75" s="154">
        <v>300</v>
      </c>
      <c r="D75" s="154">
        <v>450</v>
      </c>
      <c r="E75" s="154">
        <v>150</v>
      </c>
    </row>
    <row r="76" spans="1:5" x14ac:dyDescent="0.25">
      <c r="A76" s="143" t="s">
        <v>40</v>
      </c>
      <c r="B76" s="157">
        <v>0</v>
      </c>
      <c r="C76" s="157">
        <v>0</v>
      </c>
      <c r="D76" s="157">
        <v>150</v>
      </c>
      <c r="E76" s="157">
        <v>0</v>
      </c>
    </row>
    <row r="77" spans="1:5" x14ac:dyDescent="0.25">
      <c r="A77" s="143" t="s">
        <v>59</v>
      </c>
      <c r="B77" s="157">
        <v>0</v>
      </c>
      <c r="C77" s="157">
        <v>0</v>
      </c>
      <c r="D77" s="157">
        <v>300</v>
      </c>
      <c r="E77" s="157">
        <v>0</v>
      </c>
    </row>
    <row r="78" spans="1:5" x14ac:dyDescent="0.25">
      <c r="A78" s="152" t="s">
        <v>154</v>
      </c>
      <c r="B78" s="157">
        <v>1200</v>
      </c>
      <c r="C78" s="157">
        <v>1200</v>
      </c>
      <c r="D78" s="157">
        <v>1100</v>
      </c>
      <c r="E78" s="157">
        <v>91.67</v>
      </c>
    </row>
    <row r="79" spans="1:5" x14ac:dyDescent="0.25">
      <c r="A79" s="141" t="s">
        <v>81</v>
      </c>
      <c r="B79" s="154">
        <v>1200</v>
      </c>
      <c r="C79" s="154">
        <v>1200</v>
      </c>
      <c r="D79" s="154">
        <v>1100</v>
      </c>
      <c r="E79" s="154">
        <v>91.67</v>
      </c>
    </row>
    <row r="80" spans="1:5" x14ac:dyDescent="0.25">
      <c r="A80" s="143" t="s">
        <v>89</v>
      </c>
      <c r="B80" s="154">
        <v>0</v>
      </c>
      <c r="C80" s="154">
        <v>0</v>
      </c>
      <c r="D80" s="154">
        <v>1100</v>
      </c>
      <c r="E80" s="154">
        <v>0</v>
      </c>
    </row>
    <row r="81" spans="1:5" x14ac:dyDescent="0.25">
      <c r="A81" s="152" t="s">
        <v>150</v>
      </c>
      <c r="B81" s="157">
        <v>950</v>
      </c>
      <c r="C81" s="157">
        <v>950</v>
      </c>
      <c r="D81" s="157">
        <v>0</v>
      </c>
      <c r="E81" s="157">
        <v>0</v>
      </c>
    </row>
    <row r="82" spans="1:5" x14ac:dyDescent="0.25">
      <c r="A82" s="141" t="s">
        <v>28</v>
      </c>
      <c r="B82" s="154">
        <v>950</v>
      </c>
      <c r="C82" s="154">
        <v>950</v>
      </c>
      <c r="D82" s="154">
        <v>0</v>
      </c>
      <c r="E82" s="154">
        <v>0</v>
      </c>
    </row>
    <row r="83" spans="1:5" x14ac:dyDescent="0.25">
      <c r="A83" s="152" t="s">
        <v>152</v>
      </c>
      <c r="B83" s="157">
        <v>15630</v>
      </c>
      <c r="C83" s="157">
        <v>15630</v>
      </c>
      <c r="D83" s="157">
        <v>16597.71</v>
      </c>
      <c r="E83" s="157">
        <v>106.19</v>
      </c>
    </row>
    <row r="84" spans="1:5" x14ac:dyDescent="0.25">
      <c r="A84" s="141" t="s">
        <v>68</v>
      </c>
      <c r="B84" s="154">
        <v>15150</v>
      </c>
      <c r="C84" s="154">
        <v>15150</v>
      </c>
      <c r="D84" s="154">
        <v>14621.4</v>
      </c>
      <c r="E84" s="154">
        <v>96.51</v>
      </c>
    </row>
    <row r="85" spans="1:5" x14ac:dyDescent="0.25">
      <c r="A85" s="143" t="s">
        <v>71</v>
      </c>
      <c r="B85" s="157">
        <v>0</v>
      </c>
      <c r="C85" s="157">
        <v>0</v>
      </c>
      <c r="D85" s="157">
        <v>14621.4</v>
      </c>
      <c r="E85" s="157">
        <v>0</v>
      </c>
    </row>
    <row r="86" spans="1:5" x14ac:dyDescent="0.25">
      <c r="A86" s="141" t="s">
        <v>81</v>
      </c>
      <c r="B86" s="154">
        <v>480</v>
      </c>
      <c r="C86" s="154">
        <v>480</v>
      </c>
      <c r="D86" s="154">
        <v>1976.31</v>
      </c>
      <c r="E86" s="154">
        <v>411.73</v>
      </c>
    </row>
    <row r="87" spans="1:5" x14ac:dyDescent="0.25">
      <c r="A87" s="143" t="s">
        <v>89</v>
      </c>
      <c r="B87" s="157">
        <v>0</v>
      </c>
      <c r="C87" s="157">
        <v>0</v>
      </c>
      <c r="D87" s="157">
        <v>1544.4</v>
      </c>
      <c r="E87" s="157">
        <v>0</v>
      </c>
    </row>
    <row r="88" spans="1:5" x14ac:dyDescent="0.25">
      <c r="A88" s="143" t="s">
        <v>93</v>
      </c>
      <c r="B88" s="157">
        <v>0</v>
      </c>
      <c r="C88" s="157">
        <v>0</v>
      </c>
      <c r="D88" s="157">
        <v>431.91</v>
      </c>
      <c r="E88" s="157">
        <v>0</v>
      </c>
    </row>
    <row r="89" spans="1:5" x14ac:dyDescent="0.25">
      <c r="A89" s="152" t="s">
        <v>193</v>
      </c>
      <c r="B89" s="157">
        <v>900</v>
      </c>
      <c r="C89" s="157">
        <v>900</v>
      </c>
      <c r="D89" s="157">
        <v>2825.78</v>
      </c>
      <c r="E89" s="157">
        <v>313.98</v>
      </c>
    </row>
    <row r="90" spans="1:5" x14ac:dyDescent="0.25">
      <c r="A90" s="141" t="s">
        <v>28</v>
      </c>
      <c r="B90" s="154">
        <v>900</v>
      </c>
      <c r="C90" s="154">
        <v>900</v>
      </c>
      <c r="D90" s="154">
        <v>2825.78</v>
      </c>
      <c r="E90" s="154">
        <v>313.98</v>
      </c>
    </row>
    <row r="91" spans="1:5" x14ac:dyDescent="0.25">
      <c r="A91" s="143" t="s">
        <v>35</v>
      </c>
      <c r="B91" s="157">
        <v>0</v>
      </c>
      <c r="C91" s="157">
        <v>0</v>
      </c>
      <c r="D91" s="157">
        <v>25.78</v>
      </c>
      <c r="E91" s="157">
        <v>0</v>
      </c>
    </row>
    <row r="92" spans="1:5" x14ac:dyDescent="0.25">
      <c r="A92" s="143" t="s">
        <v>48</v>
      </c>
      <c r="B92" s="157">
        <v>0</v>
      </c>
      <c r="C92" s="157">
        <v>0</v>
      </c>
      <c r="D92" s="157">
        <v>2000</v>
      </c>
      <c r="E92" s="157">
        <v>0</v>
      </c>
    </row>
    <row r="93" spans="1:5" x14ac:dyDescent="0.25">
      <c r="A93" s="143" t="s">
        <v>59</v>
      </c>
      <c r="B93" s="157">
        <v>0</v>
      </c>
      <c r="C93" s="157">
        <v>0</v>
      </c>
      <c r="D93" s="157">
        <v>800</v>
      </c>
      <c r="E93" s="157">
        <v>0</v>
      </c>
    </row>
    <row r="94" spans="1:5" x14ac:dyDescent="0.25">
      <c r="A94" s="138" t="s">
        <v>279</v>
      </c>
      <c r="B94" s="156">
        <v>39900</v>
      </c>
      <c r="C94" s="156">
        <v>39900</v>
      </c>
      <c r="D94" s="156">
        <v>39659.769999999997</v>
      </c>
      <c r="E94" s="156">
        <v>99.4</v>
      </c>
    </row>
    <row r="95" spans="1:5" x14ac:dyDescent="0.25">
      <c r="A95" s="152" t="s">
        <v>150</v>
      </c>
      <c r="B95" s="157">
        <v>4900</v>
      </c>
      <c r="C95" s="157">
        <v>4900</v>
      </c>
      <c r="D95" s="157">
        <v>4778.6899999999996</v>
      </c>
      <c r="E95" s="157">
        <v>97.52</v>
      </c>
    </row>
    <row r="96" spans="1:5" x14ac:dyDescent="0.25">
      <c r="A96" s="141" t="s">
        <v>28</v>
      </c>
      <c r="B96" s="154">
        <v>4900</v>
      </c>
      <c r="C96" s="154">
        <v>4900</v>
      </c>
      <c r="D96" s="154">
        <v>4778.6899999999996</v>
      </c>
      <c r="E96" s="154">
        <v>97.52</v>
      </c>
    </row>
    <row r="97" spans="1:5" x14ac:dyDescent="0.25">
      <c r="A97" s="143" t="s">
        <v>36</v>
      </c>
      <c r="B97" s="157">
        <v>0</v>
      </c>
      <c r="C97" s="157">
        <v>0</v>
      </c>
      <c r="D97" s="157">
        <v>4778.6899999999996</v>
      </c>
      <c r="E97" s="157">
        <v>0</v>
      </c>
    </row>
    <row r="98" spans="1:5" x14ac:dyDescent="0.25">
      <c r="A98" s="152" t="s">
        <v>152</v>
      </c>
      <c r="B98" s="157">
        <v>35000</v>
      </c>
      <c r="C98" s="157">
        <v>35000</v>
      </c>
      <c r="D98" s="157">
        <v>34881.08</v>
      </c>
      <c r="E98" s="157">
        <v>99.66</v>
      </c>
    </row>
    <row r="99" spans="1:5" x14ac:dyDescent="0.25">
      <c r="A99" s="141" t="s">
        <v>28</v>
      </c>
      <c r="B99" s="154">
        <v>35000</v>
      </c>
      <c r="C99" s="154">
        <v>35000</v>
      </c>
      <c r="D99" s="154">
        <v>34881.08</v>
      </c>
      <c r="E99" s="154">
        <v>99.66</v>
      </c>
    </row>
    <row r="100" spans="1:5" x14ac:dyDescent="0.25">
      <c r="A100" s="143" t="s">
        <v>36</v>
      </c>
      <c r="B100" s="157">
        <v>0</v>
      </c>
      <c r="C100" s="157">
        <v>0</v>
      </c>
      <c r="D100" s="157">
        <v>34881.08</v>
      </c>
      <c r="E100" s="157">
        <v>0</v>
      </c>
    </row>
    <row r="101" spans="1:5" x14ac:dyDescent="0.25">
      <c r="A101" s="138" t="s">
        <v>280</v>
      </c>
      <c r="B101" s="156">
        <v>1400</v>
      </c>
      <c r="C101" s="156">
        <v>1400</v>
      </c>
      <c r="D101" s="156">
        <v>1400</v>
      </c>
      <c r="E101" s="156">
        <v>100</v>
      </c>
    </row>
    <row r="102" spans="1:5" x14ac:dyDescent="0.25">
      <c r="A102" s="152" t="s">
        <v>147</v>
      </c>
      <c r="B102" s="157">
        <v>1400</v>
      </c>
      <c r="C102" s="157">
        <v>1400</v>
      </c>
      <c r="D102" s="157">
        <v>1400</v>
      </c>
      <c r="E102" s="157">
        <v>100</v>
      </c>
    </row>
    <row r="103" spans="1:5" x14ac:dyDescent="0.25">
      <c r="A103" s="141" t="s">
        <v>28</v>
      </c>
      <c r="B103" s="154">
        <v>1250</v>
      </c>
      <c r="C103" s="154">
        <v>1250</v>
      </c>
      <c r="D103" s="154">
        <v>1250</v>
      </c>
      <c r="E103" s="154">
        <v>100</v>
      </c>
    </row>
    <row r="104" spans="1:5" x14ac:dyDescent="0.25">
      <c r="A104" s="143" t="s">
        <v>36</v>
      </c>
      <c r="B104" s="157">
        <v>0</v>
      </c>
      <c r="C104" s="157">
        <v>0</v>
      </c>
      <c r="D104" s="157">
        <v>550</v>
      </c>
      <c r="E104" s="157">
        <v>0</v>
      </c>
    </row>
    <row r="105" spans="1:5" x14ac:dyDescent="0.25">
      <c r="A105" s="143" t="s">
        <v>44</v>
      </c>
      <c r="B105" s="157">
        <v>0</v>
      </c>
      <c r="C105" s="157">
        <v>0</v>
      </c>
      <c r="D105" s="157">
        <v>700</v>
      </c>
      <c r="E105" s="157">
        <v>0</v>
      </c>
    </row>
    <row r="106" spans="1:5" x14ac:dyDescent="0.25">
      <c r="A106" s="141" t="s">
        <v>81</v>
      </c>
      <c r="B106" s="154">
        <v>150</v>
      </c>
      <c r="C106" s="154">
        <v>150</v>
      </c>
      <c r="D106" s="154">
        <v>150</v>
      </c>
      <c r="E106" s="154">
        <v>100</v>
      </c>
    </row>
    <row r="107" spans="1:5" x14ac:dyDescent="0.25">
      <c r="A107" s="143" t="s">
        <v>89</v>
      </c>
      <c r="B107" s="157">
        <v>0</v>
      </c>
      <c r="C107" s="157">
        <v>0</v>
      </c>
      <c r="D107" s="157">
        <v>150</v>
      </c>
      <c r="E107" s="157">
        <v>0</v>
      </c>
    </row>
    <row r="108" spans="1:5" x14ac:dyDescent="0.25">
      <c r="A108" s="138" t="s">
        <v>281</v>
      </c>
      <c r="B108" s="156">
        <v>320</v>
      </c>
      <c r="C108" s="156">
        <v>320</v>
      </c>
      <c r="D108" s="156">
        <v>318</v>
      </c>
      <c r="E108" s="156">
        <v>99.38</v>
      </c>
    </row>
    <row r="109" spans="1:5" x14ac:dyDescent="0.25">
      <c r="A109" s="152" t="s">
        <v>152</v>
      </c>
      <c r="B109" s="157">
        <v>320</v>
      </c>
      <c r="C109" s="157">
        <v>320</v>
      </c>
      <c r="D109" s="157">
        <v>318</v>
      </c>
      <c r="E109" s="157">
        <v>99.38</v>
      </c>
    </row>
    <row r="110" spans="1:5" x14ac:dyDescent="0.25">
      <c r="A110" s="141" t="s">
        <v>72</v>
      </c>
      <c r="B110" s="154">
        <v>320</v>
      </c>
      <c r="C110" s="154">
        <v>320</v>
      </c>
      <c r="D110" s="154">
        <v>318</v>
      </c>
      <c r="E110" s="154">
        <v>99.38</v>
      </c>
    </row>
    <row r="111" spans="1:5" x14ac:dyDescent="0.25">
      <c r="A111" s="143" t="s">
        <v>269</v>
      </c>
      <c r="B111" s="157">
        <v>0</v>
      </c>
      <c r="C111" s="157">
        <v>0</v>
      </c>
      <c r="D111" s="157">
        <v>318</v>
      </c>
      <c r="E111" s="157">
        <v>0</v>
      </c>
    </row>
    <row r="112" spans="1:5" x14ac:dyDescent="0.25">
      <c r="A112" s="168" t="s">
        <v>303</v>
      </c>
      <c r="B112" s="167">
        <v>0</v>
      </c>
      <c r="C112" s="167">
        <v>0</v>
      </c>
      <c r="D112" s="167">
        <v>300</v>
      </c>
      <c r="E112" s="167">
        <v>0</v>
      </c>
    </row>
    <row r="113" spans="1:5" x14ac:dyDescent="0.25">
      <c r="A113" s="152" t="s">
        <v>147</v>
      </c>
      <c r="B113" s="157">
        <v>0</v>
      </c>
      <c r="C113" s="157">
        <v>0</v>
      </c>
      <c r="D113" s="157">
        <v>300</v>
      </c>
      <c r="E113" s="157">
        <v>0</v>
      </c>
    </row>
    <row r="114" spans="1:5" x14ac:dyDescent="0.25">
      <c r="A114" s="165" t="s">
        <v>28</v>
      </c>
      <c r="B114" s="157">
        <v>0</v>
      </c>
      <c r="C114" s="157">
        <v>0</v>
      </c>
      <c r="D114" s="157">
        <v>300</v>
      </c>
      <c r="E114" s="157">
        <v>0</v>
      </c>
    </row>
    <row r="115" spans="1:5" x14ac:dyDescent="0.25">
      <c r="A115" s="143" t="s">
        <v>50</v>
      </c>
      <c r="B115" s="157">
        <v>0</v>
      </c>
      <c r="C115" s="157">
        <v>0</v>
      </c>
      <c r="D115" s="157">
        <v>300</v>
      </c>
      <c r="E115" s="157">
        <v>0</v>
      </c>
    </row>
    <row r="116" spans="1:5" x14ac:dyDescent="0.25">
      <c r="A116" s="138" t="s">
        <v>282</v>
      </c>
      <c r="B116" s="156">
        <v>110</v>
      </c>
      <c r="C116" s="156">
        <v>110</v>
      </c>
      <c r="D116" s="156">
        <v>40</v>
      </c>
      <c r="E116" s="156">
        <v>36.36</v>
      </c>
    </row>
    <row r="117" spans="1:5" x14ac:dyDescent="0.25">
      <c r="A117" s="152" t="s">
        <v>152</v>
      </c>
      <c r="B117" s="157">
        <v>110</v>
      </c>
      <c r="C117" s="157">
        <v>110</v>
      </c>
      <c r="D117" s="157">
        <v>40</v>
      </c>
      <c r="E117" s="157">
        <v>36.36</v>
      </c>
    </row>
    <row r="118" spans="1:5" x14ac:dyDescent="0.25">
      <c r="A118" s="141" t="s">
        <v>28</v>
      </c>
      <c r="B118" s="154">
        <v>110</v>
      </c>
      <c r="C118" s="154">
        <v>110</v>
      </c>
      <c r="D118" s="154">
        <v>40</v>
      </c>
      <c r="E118" s="154">
        <v>36.36</v>
      </c>
    </row>
    <row r="119" spans="1:5" x14ac:dyDescent="0.25">
      <c r="A119" s="143" t="s">
        <v>36</v>
      </c>
      <c r="B119" s="157">
        <v>0</v>
      </c>
      <c r="C119" s="157">
        <v>0</v>
      </c>
      <c r="D119" s="157">
        <v>40</v>
      </c>
      <c r="E119" s="157">
        <v>0</v>
      </c>
    </row>
    <row r="120" spans="1:5" x14ac:dyDescent="0.25">
      <c r="A120" s="135" t="s">
        <v>307</v>
      </c>
      <c r="B120" s="154">
        <v>0</v>
      </c>
      <c r="C120" s="154">
        <v>0</v>
      </c>
      <c r="D120" s="154">
        <v>1572.5</v>
      </c>
      <c r="E120" s="157">
        <v>0</v>
      </c>
    </row>
    <row r="121" spans="1:5" x14ac:dyDescent="0.25">
      <c r="A121" s="169" t="s">
        <v>304</v>
      </c>
      <c r="B121" s="172">
        <v>0</v>
      </c>
      <c r="C121" s="172">
        <v>0</v>
      </c>
      <c r="D121" s="172">
        <v>1572.5</v>
      </c>
      <c r="E121" s="170">
        <v>0</v>
      </c>
    </row>
    <row r="122" spans="1:5" x14ac:dyDescent="0.25">
      <c r="A122" s="143" t="s">
        <v>147</v>
      </c>
      <c r="B122" s="157">
        <v>0</v>
      </c>
      <c r="C122" s="157">
        <v>0</v>
      </c>
      <c r="D122" s="157">
        <v>1572.5</v>
      </c>
      <c r="E122" s="157">
        <v>0</v>
      </c>
    </row>
    <row r="123" spans="1:5" x14ac:dyDescent="0.25">
      <c r="A123" s="141" t="s">
        <v>81</v>
      </c>
      <c r="B123" s="154">
        <v>0</v>
      </c>
      <c r="C123" s="154">
        <v>0</v>
      </c>
      <c r="D123" s="154">
        <v>1572.5</v>
      </c>
      <c r="E123" s="154">
        <v>0</v>
      </c>
    </row>
    <row r="124" spans="1:5" x14ac:dyDescent="0.25">
      <c r="A124" s="143" t="s">
        <v>85</v>
      </c>
      <c r="B124" s="157">
        <v>0</v>
      </c>
      <c r="C124" s="157">
        <v>0</v>
      </c>
      <c r="D124" s="157">
        <v>1572.5</v>
      </c>
      <c r="E124" s="157">
        <v>0</v>
      </c>
    </row>
    <row r="125" spans="1:5" x14ac:dyDescent="0.25">
      <c r="A125" s="135" t="s">
        <v>283</v>
      </c>
      <c r="B125" s="154">
        <v>1120948</v>
      </c>
      <c r="C125" s="154">
        <v>1120948</v>
      </c>
      <c r="D125" s="154">
        <v>1226694.5900000001</v>
      </c>
      <c r="E125" s="154">
        <v>109.43</v>
      </c>
    </row>
    <row r="126" spans="1:5" x14ac:dyDescent="0.25">
      <c r="A126" s="138" t="s">
        <v>284</v>
      </c>
      <c r="B126" s="156">
        <v>1105503</v>
      </c>
      <c r="C126" s="156">
        <v>1105503</v>
      </c>
      <c r="D126" s="156">
        <v>1223660.3500000001</v>
      </c>
      <c r="E126" s="156">
        <v>110.69</v>
      </c>
    </row>
    <row r="127" spans="1:5" x14ac:dyDescent="0.25">
      <c r="A127" s="152" t="s">
        <v>154</v>
      </c>
      <c r="B127" s="157">
        <v>2721</v>
      </c>
      <c r="C127" s="157">
        <v>2721</v>
      </c>
      <c r="D127" s="157">
        <v>1949.62</v>
      </c>
      <c r="E127" s="157">
        <v>71.650000000000006</v>
      </c>
    </row>
    <row r="128" spans="1:5" x14ac:dyDescent="0.25">
      <c r="A128" s="141" t="s">
        <v>28</v>
      </c>
      <c r="B128" s="154">
        <v>2721</v>
      </c>
      <c r="C128" s="154">
        <v>2721</v>
      </c>
      <c r="D128" s="154">
        <v>1949.62</v>
      </c>
      <c r="E128" s="154">
        <v>71.650000000000006</v>
      </c>
    </row>
    <row r="129" spans="1:5" x14ac:dyDescent="0.25">
      <c r="A129" s="143" t="s">
        <v>35</v>
      </c>
      <c r="B129" s="157">
        <v>0</v>
      </c>
      <c r="C129" s="157">
        <v>0</v>
      </c>
      <c r="D129" s="157">
        <v>80.599999999999994</v>
      </c>
      <c r="E129" s="157">
        <v>0</v>
      </c>
    </row>
    <row r="130" spans="1:5" x14ac:dyDescent="0.25">
      <c r="A130" s="143" t="s">
        <v>36</v>
      </c>
      <c r="B130" s="157">
        <v>0</v>
      </c>
      <c r="C130" s="157">
        <v>0</v>
      </c>
      <c r="D130" s="157">
        <v>13.11</v>
      </c>
      <c r="E130" s="157">
        <v>0</v>
      </c>
    </row>
    <row r="131" spans="1:5" x14ac:dyDescent="0.25">
      <c r="A131" s="143" t="s">
        <v>276</v>
      </c>
      <c r="B131" s="157">
        <v>0</v>
      </c>
      <c r="C131" s="157">
        <v>0</v>
      </c>
      <c r="D131" s="157">
        <v>1646.54</v>
      </c>
      <c r="E131" s="157">
        <v>0</v>
      </c>
    </row>
    <row r="132" spans="1:5" x14ac:dyDescent="0.25">
      <c r="A132" s="143" t="s">
        <v>59</v>
      </c>
      <c r="B132" s="157">
        <v>0</v>
      </c>
      <c r="C132" s="157">
        <v>0</v>
      </c>
      <c r="D132" s="157">
        <v>209.37</v>
      </c>
      <c r="E132" s="157">
        <v>0</v>
      </c>
    </row>
    <row r="133" spans="1:5" x14ac:dyDescent="0.25">
      <c r="A133" s="152" t="s">
        <v>153</v>
      </c>
      <c r="B133" s="157">
        <v>79072</v>
      </c>
      <c r="C133" s="157">
        <v>79072</v>
      </c>
      <c r="D133" s="157">
        <v>79436.44</v>
      </c>
      <c r="E133" s="157">
        <v>100.46</v>
      </c>
    </row>
    <row r="134" spans="1:5" x14ac:dyDescent="0.25">
      <c r="A134" s="141" t="s">
        <v>28</v>
      </c>
      <c r="B134" s="154">
        <v>78362</v>
      </c>
      <c r="C134" s="154">
        <v>78362</v>
      </c>
      <c r="D134" s="154">
        <v>78889.36</v>
      </c>
      <c r="E134" s="154">
        <v>100.67</v>
      </c>
    </row>
    <row r="135" spans="1:5" x14ac:dyDescent="0.25">
      <c r="A135" s="143" t="s">
        <v>30</v>
      </c>
      <c r="B135" s="157">
        <v>0</v>
      </c>
      <c r="C135" s="157">
        <v>0</v>
      </c>
      <c r="D135" s="157">
        <v>3811.63</v>
      </c>
      <c r="E135" s="157">
        <v>0</v>
      </c>
    </row>
    <row r="136" spans="1:5" x14ac:dyDescent="0.25">
      <c r="A136" s="143" t="s">
        <v>33</v>
      </c>
      <c r="B136" s="157">
        <v>0</v>
      </c>
      <c r="C136" s="157">
        <v>0</v>
      </c>
      <c r="D136" s="157">
        <v>30.6</v>
      </c>
      <c r="E136" s="157">
        <v>0</v>
      </c>
    </row>
    <row r="137" spans="1:5" x14ac:dyDescent="0.25">
      <c r="A137" s="143" t="s">
        <v>35</v>
      </c>
      <c r="B137" s="157">
        <v>0</v>
      </c>
      <c r="C137" s="157">
        <v>0</v>
      </c>
      <c r="D137" s="157">
        <v>7683.29</v>
      </c>
      <c r="E137" s="157">
        <v>0</v>
      </c>
    </row>
    <row r="138" spans="1:5" x14ac:dyDescent="0.25">
      <c r="A138" s="143" t="s">
        <v>36</v>
      </c>
      <c r="B138" s="158">
        <v>0</v>
      </c>
      <c r="C138" s="158">
        <v>0</v>
      </c>
      <c r="D138" s="158">
        <v>79.63</v>
      </c>
      <c r="E138" s="157">
        <v>0</v>
      </c>
    </row>
    <row r="139" spans="1:5" x14ac:dyDescent="0.25">
      <c r="A139" s="143" t="s">
        <v>37</v>
      </c>
      <c r="B139" s="158">
        <v>0</v>
      </c>
      <c r="C139" s="158">
        <v>0</v>
      </c>
      <c r="D139" s="158">
        <v>31505.14</v>
      </c>
      <c r="E139" s="157">
        <v>0</v>
      </c>
    </row>
    <row r="140" spans="1:5" x14ac:dyDescent="0.25">
      <c r="A140" s="143" t="s">
        <v>38</v>
      </c>
      <c r="B140" s="158">
        <v>0</v>
      </c>
      <c r="C140" s="158">
        <v>0</v>
      </c>
      <c r="D140" s="158">
        <v>257.06</v>
      </c>
      <c r="E140" s="157">
        <v>0</v>
      </c>
    </row>
    <row r="141" spans="1:5" x14ac:dyDescent="0.25">
      <c r="A141" s="143" t="s">
        <v>40</v>
      </c>
      <c r="B141" s="158">
        <v>0</v>
      </c>
      <c r="C141" s="158">
        <v>0</v>
      </c>
      <c r="D141" s="158">
        <v>132.56</v>
      </c>
      <c r="E141" s="157">
        <v>0</v>
      </c>
    </row>
    <row r="142" spans="1:5" x14ac:dyDescent="0.25">
      <c r="A142" s="143" t="s">
        <v>42</v>
      </c>
      <c r="B142" s="158">
        <v>0</v>
      </c>
      <c r="C142" s="158">
        <v>0</v>
      </c>
      <c r="D142" s="158">
        <v>1826.09</v>
      </c>
      <c r="E142" s="157">
        <v>0</v>
      </c>
    </row>
    <row r="143" spans="1:5" x14ac:dyDescent="0.25">
      <c r="A143" s="143" t="s">
        <v>43</v>
      </c>
      <c r="B143" s="158">
        <v>0</v>
      </c>
      <c r="C143" s="158">
        <v>0</v>
      </c>
      <c r="D143" s="158">
        <v>11340.53</v>
      </c>
      <c r="E143" s="157">
        <v>0</v>
      </c>
    </row>
    <row r="144" spans="1:5" x14ac:dyDescent="0.25">
      <c r="A144" s="143" t="s">
        <v>44</v>
      </c>
      <c r="B144" s="158">
        <v>0</v>
      </c>
      <c r="C144" s="158">
        <v>0</v>
      </c>
      <c r="D144" s="158">
        <v>415.1</v>
      </c>
      <c r="E144" s="157">
        <v>0</v>
      </c>
    </row>
    <row r="145" spans="1:5" x14ac:dyDescent="0.25">
      <c r="A145" s="143" t="s">
        <v>45</v>
      </c>
      <c r="B145" s="158">
        <v>0</v>
      </c>
      <c r="C145" s="158">
        <v>0</v>
      </c>
      <c r="D145" s="158">
        <v>5256.63</v>
      </c>
      <c r="E145" s="157">
        <v>0</v>
      </c>
    </row>
    <row r="146" spans="1:5" x14ac:dyDescent="0.25">
      <c r="A146" s="143" t="s">
        <v>46</v>
      </c>
      <c r="B146" s="158">
        <v>0</v>
      </c>
      <c r="C146" s="158">
        <v>0</v>
      </c>
      <c r="D146" s="158">
        <v>698.46</v>
      </c>
      <c r="E146" s="157">
        <v>0</v>
      </c>
    </row>
    <row r="147" spans="1:5" x14ac:dyDescent="0.25">
      <c r="A147" s="143" t="s">
        <v>47</v>
      </c>
      <c r="B147" s="158">
        <v>0</v>
      </c>
      <c r="C147" s="158">
        <v>0</v>
      </c>
      <c r="D147" s="158">
        <v>4803.93</v>
      </c>
      <c r="E147" s="157">
        <v>0</v>
      </c>
    </row>
    <row r="148" spans="1:5" x14ac:dyDescent="0.25">
      <c r="A148" s="143" t="s">
        <v>48</v>
      </c>
      <c r="B148" s="158">
        <v>0</v>
      </c>
      <c r="C148" s="158">
        <v>0</v>
      </c>
      <c r="D148" s="158">
        <v>7948.95</v>
      </c>
      <c r="E148" s="157">
        <v>0</v>
      </c>
    </row>
    <row r="149" spans="1:5" x14ac:dyDescent="0.25">
      <c r="A149" s="143" t="s">
        <v>49</v>
      </c>
      <c r="B149" s="158">
        <v>0</v>
      </c>
      <c r="C149" s="158">
        <v>0</v>
      </c>
      <c r="D149" s="158">
        <v>1750.1</v>
      </c>
      <c r="E149" s="157">
        <v>0</v>
      </c>
    </row>
    <row r="150" spans="1:5" x14ac:dyDescent="0.25">
      <c r="A150" s="143" t="s">
        <v>50</v>
      </c>
      <c r="B150" s="158">
        <v>0</v>
      </c>
      <c r="C150" s="158">
        <v>0</v>
      </c>
      <c r="D150" s="158">
        <v>228.86</v>
      </c>
      <c r="E150" s="157">
        <v>0</v>
      </c>
    </row>
    <row r="151" spans="1:5" x14ac:dyDescent="0.25">
      <c r="A151" s="143" t="s">
        <v>55</v>
      </c>
      <c r="B151" s="158">
        <v>0</v>
      </c>
      <c r="C151" s="158">
        <v>0</v>
      </c>
      <c r="D151" s="158">
        <v>591.70000000000005</v>
      </c>
      <c r="E151" s="157">
        <v>0</v>
      </c>
    </row>
    <row r="152" spans="1:5" x14ac:dyDescent="0.25">
      <c r="A152" s="143" t="s">
        <v>57</v>
      </c>
      <c r="B152" s="158">
        <v>0</v>
      </c>
      <c r="C152" s="158">
        <v>0</v>
      </c>
      <c r="D152" s="158">
        <v>195</v>
      </c>
      <c r="E152" s="157">
        <v>0</v>
      </c>
    </row>
    <row r="153" spans="1:5" x14ac:dyDescent="0.25">
      <c r="A153" s="143" t="s">
        <v>59</v>
      </c>
      <c r="B153" s="158">
        <v>0</v>
      </c>
      <c r="C153" s="158">
        <v>0</v>
      </c>
      <c r="D153" s="158">
        <v>334.1</v>
      </c>
      <c r="E153" s="157">
        <v>0</v>
      </c>
    </row>
    <row r="154" spans="1:5" x14ac:dyDescent="0.25">
      <c r="A154" s="141" t="s">
        <v>60</v>
      </c>
      <c r="B154" s="159">
        <v>710</v>
      </c>
      <c r="C154" s="159">
        <v>710</v>
      </c>
      <c r="D154" s="159">
        <v>547.08000000000004</v>
      </c>
      <c r="E154" s="159">
        <v>77.05</v>
      </c>
    </row>
    <row r="155" spans="1:5" x14ac:dyDescent="0.25">
      <c r="A155" s="143" t="s">
        <v>63</v>
      </c>
      <c r="B155" s="158">
        <v>0</v>
      </c>
      <c r="C155" s="158">
        <v>0</v>
      </c>
      <c r="D155" s="158">
        <v>547.08000000000004</v>
      </c>
      <c r="E155" s="158">
        <v>0</v>
      </c>
    </row>
    <row r="156" spans="1:5" x14ac:dyDescent="0.25">
      <c r="A156" s="152" t="s">
        <v>152</v>
      </c>
      <c r="B156" s="158">
        <v>1023530</v>
      </c>
      <c r="C156" s="158">
        <v>1023530</v>
      </c>
      <c r="D156" s="158">
        <v>1141914.29</v>
      </c>
      <c r="E156" s="158">
        <v>111.57</v>
      </c>
    </row>
    <row r="157" spans="1:5" x14ac:dyDescent="0.25">
      <c r="A157" s="141" t="s">
        <v>21</v>
      </c>
      <c r="B157" s="159">
        <v>978100</v>
      </c>
      <c r="C157" s="159">
        <v>978100</v>
      </c>
      <c r="D157" s="159">
        <v>1093912.57</v>
      </c>
      <c r="E157" s="159">
        <v>111.84</v>
      </c>
    </row>
    <row r="158" spans="1:5" x14ac:dyDescent="0.25">
      <c r="A158" s="143" t="s">
        <v>23</v>
      </c>
      <c r="B158" s="158">
        <v>0</v>
      </c>
      <c r="C158" s="158">
        <v>0</v>
      </c>
      <c r="D158" s="158">
        <v>896827.71</v>
      </c>
      <c r="E158" s="158">
        <v>0</v>
      </c>
    </row>
    <row r="159" spans="1:5" x14ac:dyDescent="0.25">
      <c r="A159" s="143" t="s">
        <v>145</v>
      </c>
      <c r="B159" s="158">
        <v>0</v>
      </c>
      <c r="C159" s="158">
        <v>0</v>
      </c>
      <c r="D159" s="158">
        <v>4591.87</v>
      </c>
      <c r="E159" s="158">
        <v>0</v>
      </c>
    </row>
    <row r="160" spans="1:5" x14ac:dyDescent="0.25">
      <c r="A160" s="143" t="s">
        <v>240</v>
      </c>
      <c r="B160" s="158">
        <v>0</v>
      </c>
      <c r="C160" s="158">
        <v>0</v>
      </c>
      <c r="D160" s="158">
        <v>6158.27</v>
      </c>
      <c r="E160" s="158">
        <v>0</v>
      </c>
    </row>
    <row r="161" spans="1:5" x14ac:dyDescent="0.25">
      <c r="A161" s="143" t="s">
        <v>25</v>
      </c>
      <c r="B161" s="158">
        <v>0</v>
      </c>
      <c r="C161" s="158">
        <v>0</v>
      </c>
      <c r="D161" s="158">
        <v>36089.39</v>
      </c>
      <c r="E161" s="158">
        <v>0</v>
      </c>
    </row>
    <row r="162" spans="1:5" x14ac:dyDescent="0.25">
      <c r="A162" s="143" t="s">
        <v>27</v>
      </c>
      <c r="B162" s="158">
        <v>0</v>
      </c>
      <c r="C162" s="158">
        <v>0</v>
      </c>
      <c r="D162" s="158">
        <v>150245.32999999999</v>
      </c>
      <c r="E162" s="158">
        <v>0</v>
      </c>
    </row>
    <row r="163" spans="1:5" x14ac:dyDescent="0.25">
      <c r="A163" s="141" t="s">
        <v>28</v>
      </c>
      <c r="B163" s="159">
        <v>45430</v>
      </c>
      <c r="C163" s="159">
        <v>45430</v>
      </c>
      <c r="D163" s="159">
        <v>48001.72</v>
      </c>
      <c r="E163" s="159">
        <v>105.66</v>
      </c>
    </row>
    <row r="164" spans="1:5" x14ac:dyDescent="0.25">
      <c r="A164" s="143" t="s">
        <v>30</v>
      </c>
      <c r="B164" s="158">
        <v>0</v>
      </c>
      <c r="C164" s="158">
        <v>0</v>
      </c>
      <c r="D164" s="158">
        <v>2729.12</v>
      </c>
      <c r="E164" s="158">
        <v>0</v>
      </c>
    </row>
    <row r="165" spans="1:5" x14ac:dyDescent="0.25">
      <c r="A165" s="143" t="s">
        <v>31</v>
      </c>
      <c r="B165" s="158">
        <v>0</v>
      </c>
      <c r="C165" s="158">
        <v>0</v>
      </c>
      <c r="D165" s="158">
        <v>41011.56</v>
      </c>
      <c r="E165" s="158">
        <v>0</v>
      </c>
    </row>
    <row r="166" spans="1:5" x14ac:dyDescent="0.25">
      <c r="A166" s="143" t="s">
        <v>32</v>
      </c>
      <c r="B166" s="158">
        <v>0</v>
      </c>
      <c r="C166" s="158">
        <v>0</v>
      </c>
      <c r="D166" s="158">
        <v>325</v>
      </c>
      <c r="E166" s="157">
        <v>0</v>
      </c>
    </row>
    <row r="167" spans="1:5" x14ac:dyDescent="0.25">
      <c r="A167" s="143" t="s">
        <v>33</v>
      </c>
      <c r="B167" s="158">
        <v>0</v>
      </c>
      <c r="C167" s="158">
        <v>0</v>
      </c>
      <c r="D167" s="158">
        <v>20.8</v>
      </c>
      <c r="E167" s="157">
        <v>0</v>
      </c>
    </row>
    <row r="168" spans="1:5" x14ac:dyDescent="0.25">
      <c r="A168" s="143" t="s">
        <v>36</v>
      </c>
      <c r="B168" s="158">
        <v>0</v>
      </c>
      <c r="C168" s="158">
        <v>0</v>
      </c>
      <c r="D168" s="158">
        <v>90.15</v>
      </c>
      <c r="E168" s="157">
        <v>0</v>
      </c>
    </row>
    <row r="169" spans="1:5" x14ac:dyDescent="0.25">
      <c r="A169" s="143" t="s">
        <v>57</v>
      </c>
      <c r="B169" s="158">
        <v>0</v>
      </c>
      <c r="C169" s="158">
        <v>0</v>
      </c>
      <c r="D169" s="158">
        <v>25</v>
      </c>
      <c r="E169" s="157">
        <v>0</v>
      </c>
    </row>
    <row r="170" spans="1:5" x14ac:dyDescent="0.25">
      <c r="A170" s="143" t="s">
        <v>58</v>
      </c>
      <c r="B170" s="158">
        <v>0</v>
      </c>
      <c r="C170" s="158">
        <v>0</v>
      </c>
      <c r="D170" s="158">
        <v>388</v>
      </c>
      <c r="E170" s="157">
        <v>0</v>
      </c>
    </row>
    <row r="171" spans="1:5" x14ac:dyDescent="0.25">
      <c r="A171" s="143" t="s">
        <v>59</v>
      </c>
      <c r="B171" s="158">
        <v>0</v>
      </c>
      <c r="C171" s="158">
        <v>0</v>
      </c>
      <c r="D171" s="158">
        <v>3412.09</v>
      </c>
      <c r="E171" s="157">
        <v>0</v>
      </c>
    </row>
    <row r="172" spans="1:5" x14ac:dyDescent="0.25">
      <c r="A172" s="152" t="s">
        <v>193</v>
      </c>
      <c r="B172" s="158">
        <v>180</v>
      </c>
      <c r="C172" s="158">
        <v>180</v>
      </c>
      <c r="D172" s="158">
        <v>360</v>
      </c>
      <c r="E172" s="157">
        <v>200</v>
      </c>
    </row>
    <row r="173" spans="1:5" x14ac:dyDescent="0.25">
      <c r="A173" s="141" t="s">
        <v>28</v>
      </c>
      <c r="B173" s="159">
        <v>180</v>
      </c>
      <c r="C173" s="159">
        <v>180</v>
      </c>
      <c r="D173" s="159">
        <v>360</v>
      </c>
      <c r="E173" s="154">
        <v>200</v>
      </c>
    </row>
    <row r="174" spans="1:5" x14ac:dyDescent="0.25">
      <c r="A174" s="143" t="s">
        <v>30</v>
      </c>
      <c r="B174" s="158">
        <v>0</v>
      </c>
      <c r="C174" s="158">
        <v>0</v>
      </c>
      <c r="D174" s="158">
        <v>360</v>
      </c>
      <c r="E174" s="157">
        <v>0</v>
      </c>
    </row>
    <row r="175" spans="1:5" x14ac:dyDescent="0.25">
      <c r="A175" s="138" t="s">
        <v>287</v>
      </c>
      <c r="B175" s="160">
        <v>15445</v>
      </c>
      <c r="C175" s="160">
        <v>15445</v>
      </c>
      <c r="D175" s="160">
        <v>3034.24</v>
      </c>
      <c r="E175" s="156">
        <v>19.649999999999999</v>
      </c>
    </row>
    <row r="176" spans="1:5" x14ac:dyDescent="0.25">
      <c r="A176" s="152" t="s">
        <v>153</v>
      </c>
      <c r="B176" s="158">
        <v>15445</v>
      </c>
      <c r="C176" s="158">
        <v>15445</v>
      </c>
      <c r="D176" s="158">
        <v>3034.24</v>
      </c>
      <c r="E176" s="157">
        <v>19.649999999999999</v>
      </c>
    </row>
    <row r="177" spans="1:5" x14ac:dyDescent="0.25">
      <c r="A177" s="141" t="s">
        <v>81</v>
      </c>
      <c r="B177" s="159">
        <v>3210</v>
      </c>
      <c r="C177" s="159">
        <v>3210</v>
      </c>
      <c r="D177" s="159">
        <v>3034.24</v>
      </c>
      <c r="E177" s="154">
        <v>94.52</v>
      </c>
    </row>
    <row r="178" spans="1:5" x14ac:dyDescent="0.25">
      <c r="A178" s="171" t="s">
        <v>315</v>
      </c>
      <c r="B178" s="158">
        <v>0</v>
      </c>
      <c r="C178" s="158">
        <v>0</v>
      </c>
      <c r="D178" s="158">
        <v>2954.25</v>
      </c>
      <c r="E178" s="157">
        <v>0</v>
      </c>
    </row>
    <row r="179" spans="1:5" x14ac:dyDescent="0.25">
      <c r="A179" s="171" t="s">
        <v>316</v>
      </c>
      <c r="B179" s="158">
        <v>0</v>
      </c>
      <c r="C179" s="158">
        <v>0</v>
      </c>
      <c r="D179" s="158">
        <v>79.989999999999995</v>
      </c>
      <c r="E179" s="157">
        <v>0</v>
      </c>
    </row>
    <row r="180" spans="1:5" x14ac:dyDescent="0.25">
      <c r="A180" s="141" t="s">
        <v>97</v>
      </c>
      <c r="B180" s="154">
        <v>12235</v>
      </c>
      <c r="C180" s="154">
        <v>12235</v>
      </c>
      <c r="D180" s="136">
        <v>0</v>
      </c>
      <c r="E180" s="154">
        <v>0</v>
      </c>
    </row>
    <row r="181" spans="1:5" x14ac:dyDescent="0.25">
      <c r="A181" s="141"/>
      <c r="B181" s="137"/>
      <c r="C181" s="137"/>
      <c r="D181" s="137"/>
      <c r="E181" s="137"/>
    </row>
    <row r="182" spans="1:5" x14ac:dyDescent="0.25">
      <c r="A182" s="141"/>
      <c r="B182" s="137"/>
      <c r="C182" s="137"/>
      <c r="D182" s="137"/>
      <c r="E182" s="137"/>
    </row>
    <row r="183" spans="1:5" x14ac:dyDescent="0.25">
      <c r="A183" s="141"/>
      <c r="B183" s="136"/>
      <c r="C183" s="136"/>
      <c r="D183" s="136"/>
      <c r="E183" s="137"/>
    </row>
    <row r="184" spans="1:5" x14ac:dyDescent="0.25">
      <c r="A184" s="143" t="s">
        <v>285</v>
      </c>
      <c r="B184" s="145"/>
      <c r="C184" s="145"/>
      <c r="D184" s="144"/>
      <c r="E184" s="145"/>
    </row>
    <row r="185" spans="1:5" x14ac:dyDescent="0.25">
      <c r="A185" s="143"/>
      <c r="B185" s="145"/>
      <c r="C185" s="145"/>
      <c r="D185" s="144"/>
      <c r="E185" s="145"/>
    </row>
    <row r="186" spans="1:5" x14ac:dyDescent="0.25">
      <c r="A186" s="143" t="s">
        <v>306</v>
      </c>
      <c r="B186" s="145"/>
      <c r="C186" s="145"/>
      <c r="D186" s="144"/>
      <c r="E186" s="145"/>
    </row>
    <row r="187" spans="1:5" x14ac:dyDescent="0.25">
      <c r="A187" s="143"/>
      <c r="B187" s="145"/>
      <c r="C187" s="145"/>
      <c r="D187" s="144"/>
      <c r="E187" s="145"/>
    </row>
    <row r="188" spans="1:5" x14ac:dyDescent="0.25">
      <c r="A188" s="143"/>
      <c r="B188" s="145"/>
      <c r="C188" s="145"/>
      <c r="D188" s="144"/>
      <c r="E188" s="145"/>
    </row>
    <row r="189" spans="1:5" x14ac:dyDescent="0.25">
      <c r="A189" s="141"/>
      <c r="B189" s="136"/>
      <c r="C189" s="136"/>
      <c r="D189" s="136"/>
      <c r="E189" s="137"/>
    </row>
    <row r="190" spans="1:5" ht="26.25" x14ac:dyDescent="0.25">
      <c r="A190" s="143"/>
      <c r="B190" s="145"/>
      <c r="C190" s="145" t="s">
        <v>289</v>
      </c>
      <c r="D190" s="158" t="s">
        <v>288</v>
      </c>
      <c r="E190" s="145"/>
    </row>
    <row r="191" spans="1:5" x14ac:dyDescent="0.25">
      <c r="A191" s="143" t="s">
        <v>311</v>
      </c>
      <c r="B191" s="145"/>
      <c r="C191" s="145"/>
      <c r="D191" s="144"/>
      <c r="E191" s="145"/>
    </row>
    <row r="192" spans="1:5" x14ac:dyDescent="0.25">
      <c r="A192" s="143" t="s">
        <v>312</v>
      </c>
      <c r="B192" s="145"/>
      <c r="C192" s="161" t="s">
        <v>290</v>
      </c>
      <c r="D192" s="142"/>
      <c r="E192" s="145"/>
    </row>
    <row r="193" spans="1:5" x14ac:dyDescent="0.25">
      <c r="A193" s="143" t="s">
        <v>314</v>
      </c>
      <c r="B193" s="145"/>
      <c r="C193" s="145"/>
      <c r="D193" s="142"/>
      <c r="E193" s="145"/>
    </row>
    <row r="194" spans="1:5" x14ac:dyDescent="0.25">
      <c r="A194" s="173"/>
      <c r="B194" s="145"/>
      <c r="C194" s="145"/>
      <c r="D194" s="142"/>
      <c r="E194" s="145"/>
    </row>
    <row r="195" spans="1:5" x14ac:dyDescent="0.25">
      <c r="A195" s="174"/>
      <c r="B195" s="145"/>
      <c r="C195" s="145"/>
      <c r="D195" s="144"/>
      <c r="E195" s="145"/>
    </row>
    <row r="196" spans="1:5" x14ac:dyDescent="0.25">
      <c r="A196" s="174"/>
      <c r="B196" s="145"/>
      <c r="C196" s="145"/>
      <c r="D196" s="144"/>
      <c r="E196" s="145"/>
    </row>
    <row r="197" spans="1:5" x14ac:dyDescent="0.25">
      <c r="A197" s="139"/>
      <c r="B197" s="146"/>
      <c r="C197" s="146"/>
      <c r="D197" s="140"/>
      <c r="E197" s="146"/>
    </row>
    <row r="198" spans="1:5" x14ac:dyDescent="0.25">
      <c r="A198" s="141"/>
      <c r="B198" s="137"/>
      <c r="C198" s="137"/>
      <c r="D198" s="137"/>
      <c r="E198" s="137"/>
    </row>
    <row r="199" spans="1:5" x14ac:dyDescent="0.25">
      <c r="A199" s="147"/>
      <c r="B199" s="147"/>
      <c r="C199" s="147"/>
      <c r="D199" s="147"/>
      <c r="E199" s="148"/>
    </row>
  </sheetData>
  <autoFilter ref="B12:E180" xr:uid="{00000000-0009-0000-0000-000006000000}"/>
  <mergeCells count="3">
    <mergeCell ref="A1:E1"/>
    <mergeCell ref="A3:E3"/>
    <mergeCell ref="A5:E5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89" firstPageNumber="15" orientation="landscape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9</vt:i4>
      </vt:variant>
    </vt:vector>
  </HeadingPairs>
  <TitlesOfParts>
    <vt:vector size="16" baseType="lpstr">
      <vt:lpstr>Sažetak </vt:lpstr>
      <vt:lpstr>Račun prihoda i rashoda</vt:lpstr>
      <vt:lpstr>Račun prihoda i rashoda prema f</vt:lpstr>
      <vt:lpstr>Rashodi prema funkcijskoj klasi</vt:lpstr>
      <vt:lpstr>Rač fin-Tablica 4.</vt:lpstr>
      <vt:lpstr>Rač fin-Tablica 5.</vt:lpstr>
      <vt:lpstr>Posebni dio-Tablica 6.</vt:lpstr>
      <vt:lpstr>'Posebni dio-Tablica 6.'!Ispis_naslova</vt:lpstr>
      <vt:lpstr>'Račun prihoda i rashoda'!Ispis_naslova</vt:lpstr>
      <vt:lpstr>'Račun prihoda i rashoda prema f'!Ispis_naslova</vt:lpstr>
      <vt:lpstr>'Rashodi prema funkcijskoj klasi'!Ispis_naslova</vt:lpstr>
      <vt:lpstr>'Rač fin-Tablica 5.'!Podrucje_ispisa</vt:lpstr>
      <vt:lpstr>'Račun prihoda i rashoda'!Podrucje_ispisa</vt:lpstr>
      <vt:lpstr>'Račun prihoda i rashoda prema f'!Podrucje_ispisa</vt:lpstr>
      <vt:lpstr>'Rashodi prema funkcijskoj klasi'!Podrucje_ispisa</vt:lpstr>
      <vt:lpstr>'Sažetak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PRORAČUNA</dc:title>
  <dc:creator>Tina Prašnički</dc:creator>
  <cp:lastModifiedBy>Sonja Kolarek</cp:lastModifiedBy>
  <cp:lastPrinted>2026-05-14T07:59:44Z</cp:lastPrinted>
  <dcterms:created xsi:type="dcterms:W3CDTF">2018-03-15T13:07:00Z</dcterms:created>
  <dcterms:modified xsi:type="dcterms:W3CDTF">2026-05-14T08:00:16Z</dcterms:modified>
</cp:coreProperties>
</file>